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5506" windowWidth="19425" windowHeight="5085" activeTab="0"/>
  </bookViews>
  <sheets>
    <sheet name="Individual league" sheetId="1" r:id="rId1"/>
    <sheet name="Team league" sheetId="2" r:id="rId2"/>
    <sheet name="Baildon course records" sheetId="3" state="hidden" r:id="rId3"/>
    <sheet name="Fixtures" sheetId="4" r:id="rId4"/>
    <sheet name="Points workings" sheetId="5" r:id="rId5"/>
  </sheets>
  <definedNames>
    <definedName name="_xlnm._FilterDatabase" localSheetId="0" hidden="1">'Individual league'!$A$3:$AE$135</definedName>
  </definedNames>
  <calcPr fullCalcOnLoad="1"/>
</workbook>
</file>

<file path=xl/sharedStrings.xml><?xml version="1.0" encoding="utf-8"?>
<sst xmlns="http://schemas.openxmlformats.org/spreadsheetml/2006/main" count="581" uniqueCount="305">
  <si>
    <t>Withins Skyline</t>
  </si>
  <si>
    <t>Great Whernside</t>
  </si>
  <si>
    <t>Shepherds Skyline</t>
  </si>
  <si>
    <t>Cop Hill</t>
  </si>
  <si>
    <t>Harriers v Cyclists</t>
  </si>
  <si>
    <t>Rivock Edge</t>
  </si>
  <si>
    <t>Chevin Chase</t>
  </si>
  <si>
    <t>Auld Lang Syne</t>
  </si>
  <si>
    <t>Giants Tooth</t>
  </si>
  <si>
    <t>Stanbury Splash</t>
  </si>
  <si>
    <t>Wadsworth Half Trog</t>
  </si>
  <si>
    <t>Ilkley Moor</t>
  </si>
  <si>
    <t>Noon Stone</t>
  </si>
  <si>
    <t>Ian Roberts</t>
  </si>
  <si>
    <t>Windmills Whizz</t>
  </si>
  <si>
    <t>Midgeley Moor</t>
  </si>
  <si>
    <t>Joker Points</t>
  </si>
  <si>
    <t>Best Six Races</t>
  </si>
  <si>
    <t>Total League Points</t>
  </si>
  <si>
    <t>No of events run</t>
  </si>
  <si>
    <t>Name</t>
  </si>
  <si>
    <t>Club</t>
  </si>
  <si>
    <t>Skyrac</t>
  </si>
  <si>
    <t>Neil Fairburn</t>
  </si>
  <si>
    <t>Baildon</t>
  </si>
  <si>
    <t>Philip Jones</t>
  </si>
  <si>
    <t>Simon Bowens</t>
  </si>
  <si>
    <t>Stoop</t>
  </si>
  <si>
    <t>Wadsworth Trog</t>
  </si>
  <si>
    <t>Haworth Hobble</t>
  </si>
  <si>
    <t>Time</t>
  </si>
  <si>
    <t>Year</t>
  </si>
  <si>
    <t>Race</t>
  </si>
  <si>
    <t>M</t>
  </si>
  <si>
    <t>Pete Gallagher</t>
  </si>
  <si>
    <t>Quentin Lewis</t>
  </si>
  <si>
    <t>Andrew Travis</t>
  </si>
  <si>
    <t>M35</t>
  </si>
  <si>
    <t>M40</t>
  </si>
  <si>
    <t>Mark Bolton</t>
  </si>
  <si>
    <t>Tony Melechi</t>
  </si>
  <si>
    <t>Gareth Hey</t>
  </si>
  <si>
    <t>Steve Pickard</t>
  </si>
  <si>
    <t>M45</t>
  </si>
  <si>
    <t>Phil Jones</t>
  </si>
  <si>
    <t>John Crabtree</t>
  </si>
  <si>
    <t>M50</t>
  </si>
  <si>
    <t>Clive Boothman</t>
  </si>
  <si>
    <t>Rod Pegg</t>
  </si>
  <si>
    <t>Jim Eyre</t>
  </si>
  <si>
    <t>Dave Holdsworth</t>
  </si>
  <si>
    <t>Phil McLear/John Jennison</t>
  </si>
  <si>
    <t>M55</t>
  </si>
  <si>
    <t>M60</t>
  </si>
  <si>
    <t>Eric Binns</t>
  </si>
  <si>
    <t>F</t>
  </si>
  <si>
    <t>Jennifer Soper</t>
  </si>
  <si>
    <t>Kirsty Breaks</t>
  </si>
  <si>
    <t>F35</t>
  </si>
  <si>
    <t>Gabriela Boiangiou</t>
  </si>
  <si>
    <t>F40</t>
  </si>
  <si>
    <t xml:space="preserve">Kate Walter </t>
  </si>
  <si>
    <t>Allyson Lewis</t>
  </si>
  <si>
    <t>Linda Carey</t>
  </si>
  <si>
    <t>Kate Walter</t>
  </si>
  <si>
    <t>F45</t>
  </si>
  <si>
    <t>F50</t>
  </si>
  <si>
    <t>Anne Freund</t>
  </si>
  <si>
    <t>F55</t>
  </si>
  <si>
    <t>Liz Boothman</t>
  </si>
  <si>
    <t>F60</t>
  </si>
  <si>
    <t>Male Open</t>
  </si>
  <si>
    <t>Male Senior</t>
  </si>
  <si>
    <t>Male Veteran</t>
  </si>
  <si>
    <t>Male Supervet</t>
  </si>
  <si>
    <t>Geoff Kay</t>
  </si>
  <si>
    <t>Female Open</t>
  </si>
  <si>
    <t>Chloe Ryall</t>
  </si>
  <si>
    <t>Female Senior</t>
  </si>
  <si>
    <t>Helen Green</t>
  </si>
  <si>
    <t>Female Veteran</t>
  </si>
  <si>
    <t>Female Supervet</t>
  </si>
  <si>
    <t>Paul Baildon</t>
  </si>
  <si>
    <t>Bradford Airedale</t>
  </si>
  <si>
    <t>John Buddle</t>
  </si>
  <si>
    <t>Eccleshill</t>
  </si>
  <si>
    <t>Toni Melechi</t>
  </si>
  <si>
    <t xml:space="preserve">Toni Melechi </t>
  </si>
  <si>
    <t>Club league</t>
  </si>
  <si>
    <t>Claire Greenwood</t>
  </si>
  <si>
    <t>Theresa Duckett</t>
  </si>
  <si>
    <t>Emma Hinkles</t>
  </si>
  <si>
    <t>Queensbury</t>
  </si>
  <si>
    <t>Damien Pearson</t>
  </si>
  <si>
    <t>Saltaire</t>
  </si>
  <si>
    <t>Total from all races</t>
  </si>
  <si>
    <t>Runner</t>
  </si>
  <si>
    <t>Team</t>
  </si>
  <si>
    <t>Total points</t>
  </si>
  <si>
    <t>Mick Hogan</t>
  </si>
  <si>
    <t>Ian Hartman</t>
  </si>
  <si>
    <t>Date</t>
  </si>
  <si>
    <t>Link</t>
  </si>
  <si>
    <t>Info</t>
  </si>
  <si>
    <t>Joker</t>
  </si>
  <si>
    <t>3 fastest people</t>
  </si>
  <si>
    <t>Your time is compared with the average of the times of the three fastest people in your category.  For example:</t>
  </si>
  <si>
    <t>Average</t>
  </si>
  <si>
    <t>Your time</t>
  </si>
  <si>
    <t>Your points (= 48:50/57:12 x 1000)</t>
  </si>
  <si>
    <t>How the points are worked out</t>
  </si>
  <si>
    <t>Points</t>
  </si>
  <si>
    <t>So if your time is faster than the average of the fastest 3, you will score more than 1000 points for the race.
If fewer than 3 people finish in your category we take the average from the 3 fastest finishers in the next youngest category.
Your highest six scores count, and you score double points for your highest scoring Joker race.</t>
  </si>
  <si>
    <t>Andrew Price</t>
  </si>
  <si>
    <t>Rebecca Langdon</t>
  </si>
  <si>
    <t>Mick Coe</t>
  </si>
  <si>
    <t>Stephen Batley</t>
  </si>
  <si>
    <t>David Hill</t>
  </si>
  <si>
    <t>Dawn Hogan</t>
  </si>
  <si>
    <t>Dan Cobb</t>
  </si>
  <si>
    <t>Lee Hipwell</t>
  </si>
  <si>
    <t>Rob Myers</t>
  </si>
  <si>
    <t>Gareth Holme</t>
  </si>
  <si>
    <t>Kevin Brain</t>
  </si>
  <si>
    <t>Category</t>
  </si>
  <si>
    <t>Jim Barnett</t>
  </si>
  <si>
    <t>Kirstie Holmes</t>
  </si>
  <si>
    <t>Liam Verity</t>
  </si>
  <si>
    <t>Chris Dove</t>
  </si>
  <si>
    <t>Neil Baxter</t>
  </si>
  <si>
    <t>Simon Kingsnorth</t>
  </si>
  <si>
    <t>Darren Parker</t>
  </si>
  <si>
    <t>Jack Verity</t>
  </si>
  <si>
    <t>Stacey Cleal</t>
  </si>
  <si>
    <t>Bunny Run 1</t>
  </si>
  <si>
    <t>Meanwood Valley Trail</t>
  </si>
  <si>
    <t>Bluebell Trail</t>
  </si>
  <si>
    <t>Over the Odda</t>
  </si>
  <si>
    <t>Wharfedale Off-Road Half Marathon</t>
  </si>
  <si>
    <t>Austwick Amble</t>
  </si>
  <si>
    <t>Reservoir Bogs</t>
  </si>
  <si>
    <t>Baildon Canter</t>
  </si>
  <si>
    <t>Widdop</t>
  </si>
  <si>
    <t>Holme Moss</t>
  </si>
  <si>
    <t>Pendle 3 Peaks</t>
  </si>
  <si>
    <t>Tour of Norland Moor</t>
  </si>
  <si>
    <t>Yorkshireman Off-Road Half Marathon</t>
  </si>
  <si>
    <t>Yorkshireman Off-Road Marathon</t>
  </si>
  <si>
    <t>Beefy's Nab</t>
  </si>
  <si>
    <r>
      <t xml:space="preserve">Bluebell Trail </t>
    </r>
    <r>
      <rPr>
        <b/>
        <sz val="11"/>
        <color indexed="17"/>
        <rFont val="Arial"/>
        <family val="2"/>
      </rPr>
      <t>(Joker)</t>
    </r>
  </si>
  <si>
    <r>
      <t xml:space="preserve">Wharfedale Off-Road Half Marathon </t>
    </r>
    <r>
      <rPr>
        <b/>
        <sz val="11"/>
        <color indexed="17"/>
        <rFont val="Arial"/>
        <family val="2"/>
      </rPr>
      <t>(Joker)</t>
    </r>
  </si>
  <si>
    <r>
      <t xml:space="preserve">Widdop </t>
    </r>
    <r>
      <rPr>
        <b/>
        <sz val="11"/>
        <color indexed="17"/>
        <rFont val="Arial"/>
        <family val="2"/>
      </rPr>
      <t>(Joker)</t>
    </r>
  </si>
  <si>
    <r>
      <t xml:space="preserve">Holme Moss </t>
    </r>
    <r>
      <rPr>
        <b/>
        <sz val="11"/>
        <color indexed="17"/>
        <rFont val="Arial"/>
        <family val="2"/>
      </rPr>
      <t>(Joker)</t>
    </r>
  </si>
  <si>
    <r>
      <t xml:space="preserve">Yorkshireman Off-Road Half Marathon </t>
    </r>
    <r>
      <rPr>
        <b/>
        <sz val="11"/>
        <color indexed="17"/>
        <rFont val="Arial"/>
        <family val="2"/>
      </rPr>
      <t>(Joker)</t>
    </r>
  </si>
  <si>
    <r>
      <t xml:space="preserve">Yorkshireman Off-Road Marathon </t>
    </r>
    <r>
      <rPr>
        <b/>
        <sz val="11"/>
        <color indexed="17"/>
        <rFont val="Arial"/>
        <family val="2"/>
      </rPr>
      <t>(Joker)</t>
    </r>
  </si>
  <si>
    <t>Millennium Relay</t>
  </si>
  <si>
    <t>Millennium Relay 28/06/2015</t>
  </si>
  <si>
    <t>Airedale Athletics Off-Road Summer Challenge 2015</t>
  </si>
  <si>
    <t>6 to count</t>
  </si>
  <si>
    <t>Please check website for any changes or kit requirements</t>
  </si>
  <si>
    <t>Tue</t>
  </si>
  <si>
    <t>http://www.woodentops.org.uk/index.php?topic=bunny</t>
  </si>
  <si>
    <t>Evening sprint in Haworth with good post-race fun and chocolate</t>
  </si>
  <si>
    <t>Sat</t>
  </si>
  <si>
    <t>http://www.valleystriders.org.uk/trail.htm</t>
  </si>
  <si>
    <t>7.5m trail race, footpaths and grassland</t>
  </si>
  <si>
    <t>Sun</t>
  </si>
  <si>
    <t>http://www.stainlandlions.com/</t>
  </si>
  <si>
    <t>10m featuring Trooper Lane</t>
  </si>
  <si>
    <t>https://bookitzone.com/emma_stoney/nz2FFX</t>
  </si>
  <si>
    <t>Undulating 10K multi-terrain in woods and fields at Hawksworth.</t>
  </si>
  <si>
    <t>Mon</t>
  </si>
  <si>
    <t>http://austwick.org/fell-race-2014/</t>
  </si>
  <si>
    <t>8m/1200ft ascent in Dales limestone scenery</t>
  </si>
  <si>
    <t>http://www.wharfedalemarathonevents.com/</t>
  </si>
  <si>
    <t>Scenic half marathon route on very runnable terrain.</t>
  </si>
  <si>
    <t>http://www.cvfr.co.uk/races/reservoir-bogs/</t>
  </si>
  <si>
    <t xml:space="preserve">6.5m/1000ft ascent near Hebden Bridge. Navigational challenge; slower runners can start early </t>
  </si>
  <si>
    <t>Millennium Relay (team points)</t>
  </si>
  <si>
    <t>http://saltairestriders.org.uk/site/bradford-millennium-way-relay/</t>
  </si>
  <si>
    <t>Five legs, two runners per leg with start and finish at Bingley.  Counts for team points.</t>
  </si>
  <si>
    <t>http://baildonrunners.co.uk/#/carnival-canter/4533727598</t>
  </si>
  <si>
    <t>3.5 miles to Hope Hill trig point and dash back down to the finish.</t>
  </si>
  <si>
    <t>Wed</t>
  </si>
  <si>
    <t>http://www.cvfr.co.uk/races/widdop/</t>
  </si>
  <si>
    <t>Evening race.  7m over rough moorland</t>
  </si>
  <si>
    <t>http://www.holmfirthharriers.com/joomla-pages-iii/category-list/26-fell/651-event-information</t>
  </si>
  <si>
    <t>Challenging AL fell race; navigational skills needed</t>
  </si>
  <si>
    <t>http://cannonballevents.co.uk/pendle-3-peaks/</t>
  </si>
  <si>
    <t>Partially marked, fully marshalled 9m course on Pendle Hill. Hilly (2700ft)</t>
  </si>
  <si>
    <t>http://www.halifaxharriers.co.uk/club/club-races/tour-of-norland-moor/</t>
  </si>
  <si>
    <t>BM fell race.  A loop on Norland Moor: 6.25 miles / 800 ft ascent.</t>
  </si>
  <si>
    <t>http://kcac.co.uk/kcac-events/yorkshireman/</t>
  </si>
  <si>
    <t>Half marathon on the moors south of Haworth and Oxenhope.</t>
  </si>
  <si>
    <t>Marathon route extending from Haworth south to Wainstalls and north to Harden Moor.  A grand welcome at the finish for both half marathon and marathon finishers.</t>
  </si>
  <si>
    <t>http://fellrunner.org.uk/races.php?id=3796</t>
  </si>
  <si>
    <t>Nab Hill from Oxenhope, 3 miles / 650 ft ascent.</t>
  </si>
  <si>
    <t>Declan Craven</t>
  </si>
  <si>
    <t>Timothy Forster</t>
  </si>
  <si>
    <t>George Dey</t>
  </si>
  <si>
    <t>Peter Huby</t>
  </si>
  <si>
    <t>Catherine Milner</t>
  </si>
  <si>
    <t>Abbie Cleal</t>
  </si>
  <si>
    <t>Amy Francis</t>
  </si>
  <si>
    <t>Mark Beaumont</t>
  </si>
  <si>
    <t>Tim Straughan</t>
  </si>
  <si>
    <t>Martin Hawkins</t>
  </si>
  <si>
    <t>Loris Dell'Amico</t>
  </si>
  <si>
    <t>Stuart Dunbar</t>
  </si>
  <si>
    <t>Nigel Shaw</t>
  </si>
  <si>
    <t>Tracy Foy</t>
  </si>
  <si>
    <t>Louise Nash</t>
  </si>
  <si>
    <t>Elinor Newhouse</t>
  </si>
  <si>
    <t>Gareth Harland</t>
  </si>
  <si>
    <t>Brian Sean Perfitt</t>
  </si>
  <si>
    <t>Andrew Stott</t>
  </si>
  <si>
    <t>Martin Fillingham</t>
  </si>
  <si>
    <t>Richard Nixon</t>
  </si>
  <si>
    <t>Christopher Stanhope</t>
  </si>
  <si>
    <t>Stephen Gledhill</t>
  </si>
  <si>
    <t>Ian Storey</t>
  </si>
  <si>
    <t>Malcolm Foy</t>
  </si>
  <si>
    <t>Peter May</t>
  </si>
  <si>
    <t>Graham Jowett</t>
  </si>
  <si>
    <t>Michelle Barstow</t>
  </si>
  <si>
    <t>Melanie West</t>
  </si>
  <si>
    <t>Gillian Jago</t>
  </si>
  <si>
    <t>Rachel Parker</t>
  </si>
  <si>
    <t>Lorna Nixon</t>
  </si>
  <si>
    <t>Sarah Rawlings</t>
  </si>
  <si>
    <t>Chris Williams</t>
  </si>
  <si>
    <t>Ben Watson</t>
  </si>
  <si>
    <t>Tim Mosedale</t>
  </si>
  <si>
    <t>Craig Pritchard</t>
  </si>
  <si>
    <t>Nicholas Lee</t>
  </si>
  <si>
    <t>Tim Bellwood</t>
  </si>
  <si>
    <t>Chris Longstaff</t>
  </si>
  <si>
    <t>Clive Turner</t>
  </si>
  <si>
    <t>Robin Graham</t>
  </si>
  <si>
    <t>Darren Longhorn</t>
  </si>
  <si>
    <t>Robert Martin</t>
  </si>
  <si>
    <t>Rick Nottidge</t>
  </si>
  <si>
    <t>Stephen Tindall</t>
  </si>
  <si>
    <t>Trevor Rhodes</t>
  </si>
  <si>
    <t>Paul Stanhope</t>
  </si>
  <si>
    <t>Paul Dennison</t>
  </si>
  <si>
    <t>Alison Boyle</t>
  </si>
  <si>
    <t>Rachel Amner</t>
  </si>
  <si>
    <t>Donna Edmondson-Booker</t>
  </si>
  <si>
    <t>Liz Caven</t>
  </si>
  <si>
    <t>Christine Rhodes</t>
  </si>
  <si>
    <t>Carolyn Hargreaves</t>
  </si>
  <si>
    <t>Matt Fielding</t>
  </si>
  <si>
    <t>Igs Robun</t>
  </si>
  <si>
    <t>David Stoneman</t>
  </si>
  <si>
    <t>James Dickinson</t>
  </si>
  <si>
    <t>Simon Frazer</t>
  </si>
  <si>
    <t>Richard Stone</t>
  </si>
  <si>
    <t>Jim Goddard</t>
  </si>
  <si>
    <t>Tony Hart</t>
  </si>
  <si>
    <t>Martin Love</t>
  </si>
  <si>
    <t>Jeremy Wright</t>
  </si>
  <si>
    <t>Laura Penny</t>
  </si>
  <si>
    <t>Rebecca Cesar de Sa</t>
  </si>
  <si>
    <t>Bernadette Cook</t>
  </si>
  <si>
    <t>Denise Johnson</t>
  </si>
  <si>
    <t>Jayne Hart</t>
  </si>
  <si>
    <t>Baildon Ladies</t>
  </si>
  <si>
    <t>Ladies</t>
  </si>
  <si>
    <t>Mixed</t>
  </si>
  <si>
    <t>Saltaire Mixed</t>
  </si>
  <si>
    <t>Baildon Open A</t>
  </si>
  <si>
    <t>Open</t>
  </si>
  <si>
    <t>Baildon Open B</t>
  </si>
  <si>
    <t>Saltaire Open A</t>
  </si>
  <si>
    <t>Saltaire Open B</t>
  </si>
  <si>
    <t>James Bryson</t>
  </si>
  <si>
    <t>Alun Griffith</t>
  </si>
  <si>
    <t>Amanda Bellwood</t>
  </si>
  <si>
    <t>Reena Mistry</t>
  </si>
  <si>
    <t>Susanna Walter</t>
  </si>
  <si>
    <t>Helen Compton</t>
  </si>
  <si>
    <t>Tara Phillips</t>
  </si>
  <si>
    <t>Fiona Brompton</t>
  </si>
  <si>
    <t>Sarah Jane Templeman</t>
  </si>
  <si>
    <t>Anna Smith</t>
  </si>
  <si>
    <t>Suzanne Hague</t>
  </si>
  <si>
    <t>Helen Love</t>
  </si>
  <si>
    <t>Mary Saunders</t>
  </si>
  <si>
    <t>Angela Pegg</t>
  </si>
  <si>
    <t>Karl Chamberlain</t>
  </si>
  <si>
    <t>Carl Heron</t>
  </si>
  <si>
    <t>Philip Robinson</t>
  </si>
  <si>
    <t>Chris Rushworth</t>
  </si>
  <si>
    <t>Ben Marchant</t>
  </si>
  <si>
    <t>Laura Marchant</t>
  </si>
  <si>
    <t>Michelle Eyres</t>
  </si>
  <si>
    <t>Liz Robinson</t>
  </si>
  <si>
    <t>Kirsty Allen</t>
  </si>
  <si>
    <t>Anne Akers</t>
  </si>
  <si>
    <t>Debbie Bland</t>
  </si>
  <si>
    <t>Matt Thornton</t>
  </si>
  <si>
    <t>Nuno Cesar de Sa</t>
  </si>
  <si>
    <t>Noel Akers</t>
  </si>
  <si>
    <t>The Millennium Relay will count for club points.  The team's time is compared with the average of the times of the three fastest teams in that category and points worked out as above but multiplying by 8000.
Your highest scoring club team counts.
Relays don't count for individual points.</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</si>
</sst>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809]dd\ mmmm\ yyyy"/>
    <numFmt numFmtId="174" formatCode="dd/mm/yy;@"/>
    <numFmt numFmtId="175" formatCode="&quot;Yes&quot;;&quot;Yes&quot;;&quot;No&quot;"/>
    <numFmt numFmtId="176" formatCode="&quot;True&quot;;&quot;True&quot;;&quot;False&quot;"/>
    <numFmt numFmtId="177" formatCode="&quot;On&quot;;&quot;On&quot;;&quot;Off&quot;"/>
    <numFmt numFmtId="178" formatCode="[$€-2]\ #,##0.00_);[Red]\([$€-2]\ #,##0.00\)"/>
    <numFmt numFmtId="179" formatCode="[$-F400]h:mm:ss\ AM/PM"/>
    <numFmt numFmtId="180" formatCode="0.0"/>
  </numFmts>
  <fonts count="63">
    <font>
      <sz val="11"/>
      <color theme="1"/>
      <name val="Calibri"/>
      <family val="2"/>
    </font>
    <font>
      <sz val="11"/>
      <color indexed="8"/>
      <name val="Calibri"/>
      <family val="2"/>
    </font>
    <font>
      <sz val="10"/>
      <name val="Calibri"/>
      <family val="2"/>
    </font>
    <font>
      <u val="single"/>
      <sz val="8.25"/>
      <color indexed="12"/>
      <name val="Calibri"/>
      <family val="2"/>
    </font>
    <font>
      <u val="single"/>
      <sz val="8.25"/>
      <color indexed="36"/>
      <name val="Calibri"/>
      <family val="2"/>
    </font>
    <font>
      <b/>
      <sz val="11"/>
      <name val="Arial"/>
      <family val="2"/>
    </font>
    <font>
      <b/>
      <sz val="11"/>
      <color indexed="8"/>
      <name val="Calibri"/>
      <family val="2"/>
    </font>
    <font>
      <b/>
      <sz val="11"/>
      <color indexed="8"/>
      <name val="Arial"/>
      <family val="2"/>
    </font>
    <font>
      <sz val="11"/>
      <name val="Arial"/>
      <family val="2"/>
    </font>
    <font>
      <b/>
      <sz val="11"/>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color indexed="12"/>
      <name val="Arial"/>
      <family val="2"/>
    </font>
    <font>
      <sz val="11"/>
      <color indexed="17"/>
      <name val="Arial"/>
      <family val="2"/>
    </font>
    <font>
      <sz val="11"/>
      <color indexed="8"/>
      <name val="Arial"/>
      <family val="2"/>
    </font>
    <font>
      <b/>
      <sz val="11"/>
      <name val="Calibri"/>
      <family val="2"/>
    </font>
    <font>
      <sz val="11"/>
      <name val="Calibri"/>
      <family val="2"/>
    </font>
    <font>
      <u val="single"/>
      <sz val="11"/>
      <color indexed="12"/>
      <name val="Calibri"/>
      <family val="2"/>
    </font>
    <font>
      <b/>
      <sz val="11"/>
      <color indexed="9"/>
      <name val="Arial"/>
      <family val="2"/>
    </font>
    <font>
      <b/>
      <sz val="11"/>
      <color indexed="17"/>
      <name val="Calibri"/>
      <family val="2"/>
    </font>
    <font>
      <b/>
      <i/>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Arial"/>
      <family val="2"/>
    </font>
    <font>
      <sz val="11"/>
      <color rgb="FF000000"/>
      <name val="Calibri"/>
      <family val="2"/>
    </font>
    <font>
      <b/>
      <sz val="11"/>
      <color rgb="FF009900"/>
      <name val="Arial"/>
      <family val="2"/>
    </font>
    <font>
      <sz val="11"/>
      <color rgb="FF009900"/>
      <name val="Calibri"/>
      <family val="2"/>
    </font>
    <font>
      <b/>
      <sz val="11"/>
      <color rgb="FF6600CC"/>
      <name val="Arial"/>
      <family val="2"/>
    </font>
    <font>
      <sz val="11"/>
      <color rgb="FF009900"/>
      <name val="Arial"/>
      <family val="2"/>
    </font>
    <font>
      <sz val="11"/>
      <color theme="1"/>
      <name val="Arial"/>
      <family val="2"/>
    </font>
    <font>
      <b/>
      <sz val="11"/>
      <color theme="1"/>
      <name val="Arial"/>
      <family val="2"/>
    </font>
    <font>
      <u val="single"/>
      <sz val="11"/>
      <color theme="10"/>
      <name val="Calibri"/>
      <family val="2"/>
    </font>
    <font>
      <b/>
      <sz val="11"/>
      <color theme="0"/>
      <name val="Arial"/>
      <family val="2"/>
    </font>
    <font>
      <b/>
      <sz val="11"/>
      <color rgb="FF009900"/>
      <name val="Calibri"/>
      <family val="2"/>
    </font>
    <font>
      <b/>
      <i/>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style="thin">
        <color rgb="FF339933"/>
      </right>
      <top>
        <color indexed="63"/>
      </top>
      <bottom>
        <color indexed="63"/>
      </bottom>
    </border>
    <border>
      <left style="thin">
        <color rgb="FF339933"/>
      </left>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rgb="FF339933"/>
      </left>
      <right>
        <color indexed="63"/>
      </right>
      <top style="thin">
        <color rgb="FF339933"/>
      </top>
      <bottom>
        <color indexed="63"/>
      </bottom>
    </border>
    <border>
      <left>
        <color indexed="63"/>
      </left>
      <right>
        <color indexed="63"/>
      </right>
      <top style="thin">
        <color rgb="FF339933"/>
      </top>
      <bottom>
        <color indexed="63"/>
      </bottom>
    </border>
    <border>
      <left>
        <color indexed="63"/>
      </left>
      <right style="thin">
        <color rgb="FF339933"/>
      </right>
      <top style="thin">
        <color rgb="FF339933"/>
      </top>
      <bottom>
        <color indexed="63"/>
      </bottom>
    </border>
    <border>
      <left style="thin">
        <color rgb="FF339933"/>
      </left>
      <right>
        <color indexed="63"/>
      </right>
      <top>
        <color indexed="63"/>
      </top>
      <bottom style="thin">
        <color rgb="FF339933"/>
      </bottom>
    </border>
    <border>
      <left>
        <color indexed="63"/>
      </left>
      <right>
        <color indexed="63"/>
      </right>
      <top>
        <color indexed="63"/>
      </top>
      <bottom style="thin">
        <color rgb="FF339933"/>
      </bottom>
    </border>
    <border>
      <left>
        <color indexed="63"/>
      </left>
      <right style="thin">
        <color rgb="FF339933"/>
      </right>
      <top>
        <color indexed="63"/>
      </top>
      <bottom style="thin">
        <color rgb="FF33993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1" fillId="31" borderId="7" applyNumberFormat="0" applyFont="0" applyAlignment="0" applyProtection="0"/>
    <xf numFmtId="0" fontId="47" fillId="26"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31">
    <xf numFmtId="0" fontId="0"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21" fontId="2" fillId="0" borderId="0" xfId="0" applyNumberFormat="1"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21" fontId="2" fillId="0" borderId="13" xfId="0" applyNumberFormat="1" applyFont="1" applyBorder="1" applyAlignment="1">
      <alignment/>
    </xf>
    <xf numFmtId="0" fontId="5" fillId="0" borderId="0" xfId="0" applyFont="1" applyAlignment="1">
      <alignment textRotation="60"/>
    </xf>
    <xf numFmtId="0" fontId="5" fillId="0" borderId="0" xfId="0" applyFont="1" applyAlignment="1">
      <alignment textRotation="90"/>
    </xf>
    <xf numFmtId="1" fontId="5" fillId="0" borderId="15" xfId="0" applyNumberFormat="1" applyFont="1" applyBorder="1" applyAlignment="1">
      <alignment textRotation="90"/>
    </xf>
    <xf numFmtId="1" fontId="5" fillId="0" borderId="0" xfId="0" applyNumberFormat="1" applyFont="1" applyAlignment="1">
      <alignment textRotation="90"/>
    </xf>
    <xf numFmtId="1" fontId="5" fillId="0" borderId="0" xfId="0" applyNumberFormat="1" applyFont="1" applyAlignment="1">
      <alignment textRotation="60"/>
    </xf>
    <xf numFmtId="1" fontId="0" fillId="0" borderId="0" xfId="0" applyNumberFormat="1" applyFont="1" applyAlignment="1">
      <alignment/>
    </xf>
    <xf numFmtId="0" fontId="0" fillId="0" borderId="0" xfId="0" applyFont="1" applyAlignment="1">
      <alignment/>
    </xf>
    <xf numFmtId="1" fontId="49" fillId="0" borderId="0" xfId="0" applyNumberFormat="1" applyFont="1" applyAlignment="1">
      <alignment/>
    </xf>
    <xf numFmtId="0" fontId="5" fillId="0" borderId="0" xfId="0" applyFont="1" applyAlignment="1">
      <alignment textRotation="90" wrapText="1"/>
    </xf>
    <xf numFmtId="0" fontId="49" fillId="0" borderId="0" xfId="0" applyFont="1" applyAlignment="1">
      <alignment/>
    </xf>
    <xf numFmtId="0" fontId="5" fillId="0" borderId="0" xfId="0" applyFont="1" applyFill="1" applyAlignment="1">
      <alignment textRotation="90"/>
    </xf>
    <xf numFmtId="0" fontId="5" fillId="0" borderId="0" xfId="0" applyFont="1" applyBorder="1" applyAlignment="1">
      <alignment horizontal="left" vertical="center" wrapText="1"/>
    </xf>
    <xf numFmtId="1" fontId="5" fillId="0" borderId="0" xfId="0" applyNumberFormat="1" applyFont="1" applyBorder="1" applyAlignment="1">
      <alignment textRotation="90"/>
    </xf>
    <xf numFmtId="0" fontId="51" fillId="0" borderId="0" xfId="0" applyFont="1" applyAlignment="1">
      <alignment textRotation="90"/>
    </xf>
    <xf numFmtId="0" fontId="52" fillId="0" borderId="0" xfId="0" applyFont="1" applyAlignment="1">
      <alignment/>
    </xf>
    <xf numFmtId="0" fontId="5" fillId="0" borderId="0" xfId="0" applyFont="1" applyFill="1" applyAlignment="1">
      <alignment textRotation="90" wrapText="1"/>
    </xf>
    <xf numFmtId="0" fontId="51" fillId="0" borderId="0" xfId="0" applyFont="1" applyAlignment="1">
      <alignment textRotation="90" wrapText="1"/>
    </xf>
    <xf numFmtId="0" fontId="0" fillId="32" borderId="0" xfId="0" applyFill="1" applyAlignment="1">
      <alignment/>
    </xf>
    <xf numFmtId="0" fontId="6" fillId="32" borderId="0" xfId="0" applyFont="1" applyFill="1" applyBorder="1" applyAlignment="1">
      <alignment/>
    </xf>
    <xf numFmtId="0" fontId="0" fillId="32" borderId="0" xfId="0" applyFill="1" applyBorder="1" applyAlignment="1">
      <alignment/>
    </xf>
    <xf numFmtId="0" fontId="6" fillId="0" borderId="16" xfId="0" applyFont="1" applyFill="1" applyBorder="1" applyAlignment="1">
      <alignment/>
    </xf>
    <xf numFmtId="0" fontId="0" fillId="0" borderId="16" xfId="0" applyFill="1" applyBorder="1" applyAlignment="1">
      <alignment/>
    </xf>
    <xf numFmtId="0" fontId="49" fillId="0" borderId="17" xfId="0" applyFont="1" applyBorder="1" applyAlignment="1">
      <alignment wrapText="1"/>
    </xf>
    <xf numFmtId="0" fontId="49" fillId="0" borderId="16" xfId="0" applyFont="1" applyBorder="1" applyAlignment="1">
      <alignment wrapText="1"/>
    </xf>
    <xf numFmtId="0" fontId="0" fillId="0" borderId="16" xfId="0" applyBorder="1" applyAlignment="1">
      <alignment wrapText="1"/>
    </xf>
    <xf numFmtId="0" fontId="0" fillId="0" borderId="16" xfId="0" applyFill="1" applyBorder="1" applyAlignment="1">
      <alignment wrapText="1"/>
    </xf>
    <xf numFmtId="0" fontId="0" fillId="0" borderId="0" xfId="0" applyBorder="1" applyAlignment="1">
      <alignment vertical="top" wrapText="1"/>
    </xf>
    <xf numFmtId="0" fontId="0" fillId="0" borderId="0" xfId="0" applyBorder="1" applyAlignment="1">
      <alignment/>
    </xf>
    <xf numFmtId="179" fontId="0" fillId="0" borderId="0" xfId="0" applyNumberFormat="1" applyBorder="1" applyAlignment="1">
      <alignment vertical="top" wrapText="1"/>
    </xf>
    <xf numFmtId="21" fontId="0" fillId="0" borderId="0" xfId="0" applyNumberFormat="1" applyBorder="1" applyAlignment="1">
      <alignment vertical="top" wrapText="1"/>
    </xf>
    <xf numFmtId="1" fontId="0" fillId="0" borderId="0" xfId="0" applyNumberFormat="1" applyBorder="1" applyAlignment="1">
      <alignment vertical="top" wrapText="1"/>
    </xf>
    <xf numFmtId="0" fontId="0" fillId="0" borderId="18" xfId="0" applyBorder="1" applyAlignment="1">
      <alignment/>
    </xf>
    <xf numFmtId="0" fontId="0" fillId="0" borderId="18" xfId="0" applyBorder="1" applyAlignment="1">
      <alignment vertical="top" wrapText="1"/>
    </xf>
    <xf numFmtId="0" fontId="0" fillId="0" borderId="19" xfId="0" applyBorder="1" applyAlignment="1">
      <alignment vertical="top" wrapText="1"/>
    </xf>
    <xf numFmtId="179" fontId="0" fillId="0" borderId="19" xfId="0" applyNumberFormat="1" applyBorder="1" applyAlignment="1">
      <alignment vertical="top" wrapText="1"/>
    </xf>
    <xf numFmtId="0" fontId="0" fillId="0" borderId="19" xfId="0" applyBorder="1" applyAlignment="1">
      <alignment/>
    </xf>
    <xf numFmtId="0" fontId="49" fillId="0" borderId="16" xfId="0" applyFont="1" applyFill="1" applyBorder="1" applyAlignment="1">
      <alignment/>
    </xf>
    <xf numFmtId="1" fontId="38" fillId="0" borderId="0" xfId="0" applyNumberFormat="1" applyFont="1" applyAlignment="1">
      <alignment/>
    </xf>
    <xf numFmtId="1" fontId="53" fillId="0" borderId="20" xfId="0" applyNumberFormat="1" applyFont="1" applyBorder="1" applyAlignment="1">
      <alignment textRotation="90"/>
    </xf>
    <xf numFmtId="1" fontId="53" fillId="0" borderId="0" xfId="0" applyNumberFormat="1" applyFont="1" applyBorder="1" applyAlignment="1">
      <alignment textRotation="90"/>
    </xf>
    <xf numFmtId="1" fontId="54" fillId="0" borderId="0" xfId="0" applyNumberFormat="1" applyFont="1" applyAlignment="1">
      <alignment/>
    </xf>
    <xf numFmtId="1" fontId="54" fillId="0" borderId="10" xfId="0" applyNumberFormat="1" applyFont="1" applyBorder="1" applyAlignment="1">
      <alignment/>
    </xf>
    <xf numFmtId="0" fontId="0" fillId="0" borderId="0" xfId="0" applyFill="1" applyAlignment="1">
      <alignment/>
    </xf>
    <xf numFmtId="0" fontId="35" fillId="0" borderId="0" xfId="0" applyFont="1" applyAlignment="1">
      <alignment/>
    </xf>
    <xf numFmtId="0" fontId="55" fillId="0" borderId="0" xfId="0" applyFont="1" applyAlignment="1">
      <alignment horizontal="left" vertical="center" wrapText="1"/>
    </xf>
    <xf numFmtId="0" fontId="5" fillId="0" borderId="0" xfId="0" applyFont="1" applyAlignment="1">
      <alignment/>
    </xf>
    <xf numFmtId="1" fontId="5" fillId="0" borderId="0" xfId="0" applyNumberFormat="1" applyFont="1" applyBorder="1" applyAlignment="1">
      <alignment/>
    </xf>
    <xf numFmtId="16" fontId="5" fillId="0" borderId="0" xfId="0" applyNumberFormat="1" applyFont="1" applyAlignment="1">
      <alignment/>
    </xf>
    <xf numFmtId="16" fontId="5" fillId="0" borderId="0" xfId="0" applyNumberFormat="1" applyFont="1" applyAlignment="1">
      <alignment/>
    </xf>
    <xf numFmtId="1" fontId="56" fillId="0" borderId="0" xfId="0" applyNumberFormat="1" applyFont="1" applyAlignment="1">
      <alignment/>
    </xf>
    <xf numFmtId="1" fontId="8" fillId="0" borderId="0" xfId="0" applyNumberFormat="1" applyFont="1" applyBorder="1" applyAlignment="1">
      <alignment/>
    </xf>
    <xf numFmtId="1" fontId="5" fillId="0" borderId="0" xfId="0" applyNumberFormat="1" applyFont="1" applyAlignment="1">
      <alignment/>
    </xf>
    <xf numFmtId="1" fontId="8" fillId="0" borderId="0" xfId="0" applyNumberFormat="1" applyFont="1" applyAlignment="1">
      <alignment/>
    </xf>
    <xf numFmtId="0" fontId="57" fillId="0" borderId="0" xfId="0" applyFont="1" applyAlignment="1">
      <alignment/>
    </xf>
    <xf numFmtId="1" fontId="53" fillId="0" borderId="10" xfId="0" applyNumberFormat="1" applyFont="1" applyBorder="1" applyAlignment="1">
      <alignment/>
    </xf>
    <xf numFmtId="0" fontId="58" fillId="0" borderId="0" xfId="0" applyFont="1" applyAlignment="1">
      <alignment/>
    </xf>
    <xf numFmtId="1" fontId="7" fillId="0" borderId="0" xfId="0" applyNumberFormat="1" applyFont="1" applyAlignment="1">
      <alignment/>
    </xf>
    <xf numFmtId="0" fontId="51" fillId="0" borderId="0" xfId="0" applyFont="1" applyAlignment="1">
      <alignment/>
    </xf>
    <xf numFmtId="1" fontId="58" fillId="0" borderId="0" xfId="0" applyNumberFormat="1" applyFont="1" applyAlignment="1">
      <alignment/>
    </xf>
    <xf numFmtId="0" fontId="5" fillId="0" borderId="0" xfId="0" applyFont="1" applyBorder="1" applyAlignment="1">
      <alignment/>
    </xf>
    <xf numFmtId="0" fontId="5" fillId="0" borderId="0" xfId="0" applyFont="1" applyBorder="1" applyAlignment="1">
      <alignment horizontal="left" wrapText="1"/>
    </xf>
    <xf numFmtId="0" fontId="28" fillId="0" borderId="0" xfId="0" applyFont="1" applyAlignment="1">
      <alignment/>
    </xf>
    <xf numFmtId="1" fontId="28" fillId="0" borderId="0" xfId="0" applyNumberFormat="1" applyFont="1" applyBorder="1" applyAlignment="1">
      <alignment/>
    </xf>
    <xf numFmtId="1" fontId="28" fillId="0" borderId="0" xfId="0" applyNumberFormat="1" applyFont="1" applyAlignment="1">
      <alignment/>
    </xf>
    <xf numFmtId="0" fontId="28" fillId="0" borderId="0" xfId="0" applyFont="1" applyBorder="1" applyAlignment="1">
      <alignment/>
    </xf>
    <xf numFmtId="0" fontId="29" fillId="0" borderId="0" xfId="0" applyFont="1" applyAlignment="1">
      <alignment/>
    </xf>
    <xf numFmtId="1" fontId="29" fillId="0" borderId="0" xfId="0" applyNumberFormat="1" applyFont="1" applyAlignment="1">
      <alignment/>
    </xf>
    <xf numFmtId="14" fontId="0" fillId="0" borderId="16" xfId="0" applyNumberFormat="1" applyBorder="1" applyAlignment="1">
      <alignment horizontal="right" wrapText="1"/>
    </xf>
    <xf numFmtId="14" fontId="0" fillId="0" borderId="16" xfId="0" applyNumberFormat="1" applyFont="1" applyBorder="1" applyAlignment="1">
      <alignment wrapText="1"/>
    </xf>
    <xf numFmtId="0" fontId="0" fillId="0" borderId="16" xfId="0" applyFont="1" applyFill="1" applyBorder="1" applyAlignment="1">
      <alignment wrapText="1"/>
    </xf>
    <xf numFmtId="0" fontId="0" fillId="0" borderId="16" xfId="0" applyFont="1" applyBorder="1" applyAlignment="1">
      <alignment wrapText="1"/>
    </xf>
    <xf numFmtId="0" fontId="59" fillId="0" borderId="16" xfId="53" applyFont="1" applyBorder="1" applyAlignment="1" applyProtection="1">
      <alignment wrapText="1"/>
      <protection/>
    </xf>
    <xf numFmtId="0" fontId="0" fillId="0" borderId="16" xfId="0" applyFont="1" applyBorder="1" applyAlignment="1">
      <alignment horizontal="right" wrapText="1"/>
    </xf>
    <xf numFmtId="0" fontId="0" fillId="0" borderId="16" xfId="0" applyBorder="1" applyAlignment="1">
      <alignment horizontal="right" wrapText="1"/>
    </xf>
    <xf numFmtId="0" fontId="0" fillId="0" borderId="16" xfId="0" applyFont="1" applyFill="1" applyBorder="1" applyAlignment="1">
      <alignment horizontal="right" wrapText="1"/>
    </xf>
    <xf numFmtId="14" fontId="0" fillId="0" borderId="16" xfId="0" applyNumberFormat="1" applyFont="1" applyFill="1" applyBorder="1" applyAlignment="1">
      <alignment wrapText="1"/>
    </xf>
    <xf numFmtId="0" fontId="0" fillId="0" borderId="16" xfId="0" applyFill="1" applyBorder="1" applyAlignment="1">
      <alignment horizontal="right" wrapText="1"/>
    </xf>
    <xf numFmtId="0" fontId="60" fillId="0" borderId="0" xfId="0" applyFont="1" applyAlignment="1">
      <alignment/>
    </xf>
    <xf numFmtId="1" fontId="60" fillId="0" borderId="0" xfId="0" applyNumberFormat="1" applyFont="1" applyBorder="1" applyAlignment="1">
      <alignment/>
    </xf>
    <xf numFmtId="1" fontId="60" fillId="0" borderId="0" xfId="0" applyNumberFormat="1" applyFont="1" applyAlignment="1">
      <alignment/>
    </xf>
    <xf numFmtId="1" fontId="61" fillId="0" borderId="10" xfId="0" applyNumberFormat="1" applyFont="1" applyBorder="1" applyAlignment="1">
      <alignment/>
    </xf>
    <xf numFmtId="16" fontId="28" fillId="0" borderId="0" xfId="0" applyNumberFormat="1" applyFont="1" applyAlignment="1">
      <alignment/>
    </xf>
    <xf numFmtId="0" fontId="28" fillId="0" borderId="0" xfId="0" applyFont="1" applyFill="1" applyAlignment="1">
      <alignment/>
    </xf>
    <xf numFmtId="1" fontId="5" fillId="0" borderId="10" xfId="0" applyNumberFormat="1" applyFont="1" applyBorder="1" applyAlignment="1">
      <alignment/>
    </xf>
    <xf numFmtId="1" fontId="60" fillId="0" borderId="10" xfId="0" applyNumberFormat="1" applyFont="1" applyBorder="1" applyAlignment="1">
      <alignment/>
    </xf>
    <xf numFmtId="1" fontId="55" fillId="0" borderId="0" xfId="0" applyNumberFormat="1" applyFont="1" applyAlignment="1">
      <alignment horizontal="left" vertical="center" wrapText="1"/>
    </xf>
    <xf numFmtId="0" fontId="5" fillId="0" borderId="11" xfId="0" applyFont="1" applyBorder="1" applyAlignment="1">
      <alignment horizontal="left" vertical="center" wrapText="1"/>
    </xf>
    <xf numFmtId="0" fontId="49" fillId="0" borderId="17" xfId="0" applyFont="1" applyFill="1" applyBorder="1" applyAlignment="1">
      <alignment horizontal="center" vertical="center" textRotation="90" wrapText="1"/>
    </xf>
    <xf numFmtId="0" fontId="49" fillId="0" borderId="21" xfId="0" applyFont="1" applyFill="1" applyBorder="1" applyAlignment="1">
      <alignment horizontal="center" vertical="center" textRotation="90" wrapText="1"/>
    </xf>
    <xf numFmtId="0" fontId="49" fillId="0" borderId="22" xfId="0" applyFont="1" applyFill="1" applyBorder="1" applyAlignment="1">
      <alignment horizontal="center" vertical="center" textRotation="90" wrapText="1"/>
    </xf>
    <xf numFmtId="0" fontId="2" fillId="0" borderId="20" xfId="0" applyFont="1" applyBorder="1" applyAlignment="1">
      <alignment horizontal="center"/>
    </xf>
    <xf numFmtId="0" fontId="2" fillId="0" borderId="15" xfId="0" applyFont="1" applyBorder="1" applyAlignment="1">
      <alignment horizontal="center"/>
    </xf>
    <xf numFmtId="0" fontId="2" fillId="0" borderId="23" xfId="0" applyFont="1" applyBorder="1" applyAlignment="1">
      <alignment horizontal="center"/>
    </xf>
    <xf numFmtId="0" fontId="2" fillId="0" borderId="20" xfId="0" applyFont="1" applyBorder="1" applyAlignment="1">
      <alignment horizontal="center" vertical="top"/>
    </xf>
    <xf numFmtId="0" fontId="2" fillId="0" borderId="15" xfId="0" applyFont="1" applyBorder="1" applyAlignment="1">
      <alignment horizontal="center" vertical="top"/>
    </xf>
    <xf numFmtId="0" fontId="2" fillId="0" borderId="23" xfId="0" applyFont="1" applyBorder="1" applyAlignment="1">
      <alignment horizontal="center" vertical="top"/>
    </xf>
    <xf numFmtId="0" fontId="49" fillId="0" borderId="12" xfId="0" applyFont="1" applyBorder="1" applyAlignment="1">
      <alignment horizontal="center"/>
    </xf>
    <xf numFmtId="0" fontId="49" fillId="0" borderId="13" xfId="0" applyFont="1" applyBorder="1" applyAlignment="1">
      <alignment horizontal="center"/>
    </xf>
    <xf numFmtId="0" fontId="49" fillId="0" borderId="24" xfId="0" applyFont="1" applyBorder="1" applyAlignment="1">
      <alignment horizontal="center"/>
    </xf>
    <xf numFmtId="0" fontId="49" fillId="0" borderId="25" xfId="0" applyFont="1" applyBorder="1" applyAlignment="1">
      <alignment horizontal="center"/>
    </xf>
    <xf numFmtId="0" fontId="49" fillId="0" borderId="26" xfId="0" applyFont="1" applyBorder="1" applyAlignment="1">
      <alignment horizontal="center"/>
    </xf>
    <xf numFmtId="0" fontId="49" fillId="0" borderId="20" xfId="0" applyFont="1" applyBorder="1" applyAlignment="1">
      <alignment horizontal="left"/>
    </xf>
    <xf numFmtId="0" fontId="49" fillId="0" borderId="23" xfId="0" applyFont="1" applyBorder="1" applyAlignment="1">
      <alignment horizontal="left"/>
    </xf>
    <xf numFmtId="0" fontId="49" fillId="0" borderId="24" xfId="0" applyFont="1" applyBorder="1" applyAlignment="1">
      <alignment horizontal="left"/>
    </xf>
    <xf numFmtId="0" fontId="49" fillId="0" borderId="26" xfId="0" applyFont="1" applyBorder="1" applyAlignment="1">
      <alignment horizontal="left"/>
    </xf>
    <xf numFmtId="0" fontId="62" fillId="0" borderId="24" xfId="0" applyFont="1" applyBorder="1" applyAlignment="1">
      <alignment horizontal="left" wrapText="1"/>
    </xf>
    <xf numFmtId="0" fontId="62" fillId="0" borderId="25" xfId="0" applyFont="1" applyBorder="1" applyAlignment="1">
      <alignment horizontal="left" wrapText="1"/>
    </xf>
    <xf numFmtId="0" fontId="62" fillId="0" borderId="26" xfId="0" applyFont="1" applyBorder="1" applyAlignment="1">
      <alignment horizontal="left" wrapText="1"/>
    </xf>
    <xf numFmtId="0" fontId="49" fillId="0" borderId="27" xfId="0" applyFont="1" applyBorder="1" applyAlignment="1">
      <alignment horizontal="left" wrapText="1"/>
    </xf>
    <xf numFmtId="0" fontId="49" fillId="0" borderId="28" xfId="0" applyFont="1" applyBorder="1" applyAlignment="1">
      <alignment horizontal="left" wrapText="1"/>
    </xf>
    <xf numFmtId="0" fontId="49" fillId="0" borderId="29" xfId="0" applyFont="1" applyBorder="1" applyAlignment="1">
      <alignment horizontal="left" wrapText="1"/>
    </xf>
    <xf numFmtId="0" fontId="0" fillId="0" borderId="19" xfId="0" applyBorder="1" applyAlignment="1">
      <alignment horizontal="left" vertical="top" wrapText="1"/>
    </xf>
    <xf numFmtId="0" fontId="0" fillId="0" borderId="0"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center" vertical="top" wrapText="1"/>
    </xf>
    <xf numFmtId="0" fontId="0" fillId="0" borderId="0" xfId="0" applyBorder="1" applyAlignment="1">
      <alignment horizontal="center"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49" fillId="0" borderId="19" xfId="0" applyFont="1" applyBorder="1" applyAlignment="1">
      <alignment horizontal="left"/>
    </xf>
    <xf numFmtId="0" fontId="49" fillId="0" borderId="0"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kcac.co.uk/kcac-events/yorkshireman/" TargetMode="External" /><Relationship Id="rId2" Type="http://schemas.openxmlformats.org/officeDocument/2006/relationships/hyperlink" Target="http://kcac.co.uk/kcac-events/yorkshireman/" TargetMode="External" /><Relationship Id="rId3" Type="http://schemas.openxmlformats.org/officeDocument/2006/relationships/hyperlink" Target="http://baildonrunners.co.uk/#/carnival-canter/4533727598" TargetMode="External" /><Relationship Id="rId4" Type="http://schemas.openxmlformats.org/officeDocument/2006/relationships/hyperlink" Target="http://www.woodentops.org.uk/index.php?topic=bunny" TargetMode="External" /><Relationship Id="rId5" Type="http://schemas.openxmlformats.org/officeDocument/2006/relationships/hyperlink" Target="http://www.valleystriders.org.uk/trail.htm" TargetMode="External" /><Relationship Id="rId6" Type="http://schemas.openxmlformats.org/officeDocument/2006/relationships/hyperlink" Target="http://www.stainlandlions.com/" TargetMode="External" /><Relationship Id="rId7" Type="http://schemas.openxmlformats.org/officeDocument/2006/relationships/hyperlink" Target="http://austwick.org/fell-race-2014/" TargetMode="External" /><Relationship Id="rId8" Type="http://schemas.openxmlformats.org/officeDocument/2006/relationships/hyperlink" Target="http://www.cvfr.co.uk/races/reservoir-bogs/" TargetMode="External" /><Relationship Id="rId9" Type="http://schemas.openxmlformats.org/officeDocument/2006/relationships/hyperlink" Target="http://www.wharfedalemarathonevents.com/" TargetMode="External" /><Relationship Id="rId10" Type="http://schemas.openxmlformats.org/officeDocument/2006/relationships/hyperlink" Target="http://saltairestriders.org.uk/site/bradford-millennium-way-relay/" TargetMode="External" /><Relationship Id="rId11" Type="http://schemas.openxmlformats.org/officeDocument/2006/relationships/hyperlink" Target="http://www.cvfr.co.uk/races/widdop/" TargetMode="External" /><Relationship Id="rId12" Type="http://schemas.openxmlformats.org/officeDocument/2006/relationships/hyperlink" Target="http://www.holmfirthharriers.com/joomla-pages-iii/category-list/26-fell/651-event-information" TargetMode="External" /><Relationship Id="rId13" Type="http://schemas.openxmlformats.org/officeDocument/2006/relationships/hyperlink" Target="http://cannonballevents.co.uk/pendle-3-peaks/" TargetMode="External" /><Relationship Id="rId14" Type="http://schemas.openxmlformats.org/officeDocument/2006/relationships/hyperlink" Target="http://www.halifaxharriers.co.uk/club/club-races/tour-of-norland-moor/" TargetMode="External" /><Relationship Id="rId15" Type="http://schemas.openxmlformats.org/officeDocument/2006/relationships/hyperlink" Target="http://fellrunner.org.uk/races.php?id=3796" TargetMode="External" /></Relationships>
</file>

<file path=xl/worksheets/sheet1.xml><?xml version="1.0" encoding="utf-8"?>
<worksheet xmlns="http://schemas.openxmlformats.org/spreadsheetml/2006/main" xmlns:r="http://schemas.openxmlformats.org/officeDocument/2006/relationships">
  <dimension ref="A1:AE2786"/>
  <sheetViews>
    <sheetView showZeros="0" tabSelected="1" zoomScale="70" zoomScaleNormal="70" zoomScalePageLayoutView="0" workbookViewId="0" topLeftCell="A1">
      <pane xSplit="3" ySplit="3" topLeftCell="D4" activePane="bottomRight" state="frozen"/>
      <selection pane="topLeft" activeCell="L12" activeCellId="2" sqref="F12 I3 L12:L13"/>
      <selection pane="topRight" activeCell="L12" activeCellId="2" sqref="F12 I3 L12:L13"/>
      <selection pane="bottomLeft" activeCell="L12" activeCellId="2" sqref="F12 I3 L12:L13"/>
      <selection pane="bottomRight" activeCell="A1" sqref="A1:B1"/>
    </sheetView>
  </sheetViews>
  <sheetFormatPr defaultColWidth="9.140625" defaultRowHeight="15"/>
  <cols>
    <col min="1" max="1" width="27.28125" style="16" customWidth="1"/>
    <col min="2" max="2" width="17.28125" style="16" bestFit="1" customWidth="1"/>
    <col min="3" max="3" width="9.00390625" style="17" customWidth="1"/>
    <col min="4" max="15" width="9.57421875" style="16" customWidth="1"/>
    <col min="16" max="16" width="0.2890625" style="16" customWidth="1"/>
    <col min="17" max="18" width="9.57421875" style="24" customWidth="1"/>
    <col min="19" max="19" width="9.57421875" style="16" customWidth="1"/>
    <col min="20" max="20" width="9.140625" style="50" customWidth="1"/>
    <col min="21" max="23" width="9.140625" style="15" customWidth="1"/>
    <col min="24" max="24" width="1.1484375" style="15" customWidth="1"/>
    <col min="25" max="30" width="9.140625" style="15" customWidth="1"/>
    <col min="31" max="16384" width="9.140625" style="16" customWidth="1"/>
  </cols>
  <sheetData>
    <row r="1" spans="1:30" s="10" customFormat="1" ht="120.75" customHeight="1">
      <c r="A1" s="95"/>
      <c r="B1" s="96"/>
      <c r="C1" s="12" t="s">
        <v>18</v>
      </c>
      <c r="D1" s="18" t="s">
        <v>134</v>
      </c>
      <c r="E1" s="18" t="s">
        <v>135</v>
      </c>
      <c r="F1" s="18" t="s">
        <v>149</v>
      </c>
      <c r="G1" s="18" t="s">
        <v>137</v>
      </c>
      <c r="H1" s="18" t="s">
        <v>139</v>
      </c>
      <c r="I1" s="18" t="s">
        <v>150</v>
      </c>
      <c r="J1" s="18" t="s">
        <v>140</v>
      </c>
      <c r="K1" s="18" t="s">
        <v>141</v>
      </c>
      <c r="L1" s="18" t="s">
        <v>151</v>
      </c>
      <c r="M1" s="18" t="s">
        <v>152</v>
      </c>
      <c r="N1" s="18" t="s">
        <v>144</v>
      </c>
      <c r="O1" s="25" t="s">
        <v>145</v>
      </c>
      <c r="P1" s="25"/>
      <c r="Q1" s="26" t="s">
        <v>153</v>
      </c>
      <c r="R1" s="26" t="s">
        <v>154</v>
      </c>
      <c r="S1" s="18" t="s">
        <v>148</v>
      </c>
      <c r="T1" s="48" t="s">
        <v>16</v>
      </c>
      <c r="U1" s="12" t="s">
        <v>17</v>
      </c>
      <c r="V1" s="12" t="s">
        <v>95</v>
      </c>
      <c r="W1" s="13" t="s">
        <v>19</v>
      </c>
      <c r="X1" s="14"/>
      <c r="Y1" s="14"/>
      <c r="Z1" s="14"/>
      <c r="AA1" s="14"/>
      <c r="AB1" s="14"/>
      <c r="AC1" s="14"/>
      <c r="AD1" s="14"/>
    </row>
    <row r="2" spans="1:30" s="10" customFormat="1" ht="1.5" customHeight="1">
      <c r="A2" s="54"/>
      <c r="B2" s="21"/>
      <c r="C2" s="22"/>
      <c r="D2" s="11"/>
      <c r="E2" s="11"/>
      <c r="F2" s="18"/>
      <c r="G2" s="11"/>
      <c r="H2" s="63"/>
      <c r="I2" s="11"/>
      <c r="J2" s="11"/>
      <c r="K2" s="11"/>
      <c r="L2" s="11"/>
      <c r="M2" s="11"/>
      <c r="N2" s="11"/>
      <c r="O2" s="20"/>
      <c r="P2" s="20"/>
      <c r="Q2" s="23"/>
      <c r="R2" s="23"/>
      <c r="S2" s="11"/>
      <c r="T2" s="49"/>
      <c r="U2" s="22"/>
      <c r="V2" s="22"/>
      <c r="W2" s="13"/>
      <c r="X2" s="14"/>
      <c r="Y2" s="14"/>
      <c r="Z2" s="14"/>
      <c r="AA2" s="14"/>
      <c r="AB2" s="14"/>
      <c r="AC2" s="14"/>
      <c r="AD2" s="14"/>
    </row>
    <row r="3" spans="1:30" s="63" customFormat="1" ht="15">
      <c r="A3" s="55" t="s">
        <v>96</v>
      </c>
      <c r="B3" s="55" t="s">
        <v>21</v>
      </c>
      <c r="C3" s="56"/>
      <c r="D3" s="57">
        <v>42094</v>
      </c>
      <c r="E3" s="58">
        <v>42112</v>
      </c>
      <c r="F3" s="58">
        <v>42127</v>
      </c>
      <c r="G3" s="58">
        <v>42140</v>
      </c>
      <c r="H3" s="58">
        <v>42149</v>
      </c>
      <c r="I3" s="58">
        <v>42161</v>
      </c>
      <c r="J3" s="58">
        <v>42175</v>
      </c>
      <c r="K3" s="58">
        <v>42196</v>
      </c>
      <c r="L3" s="58">
        <v>42200</v>
      </c>
      <c r="M3" s="58">
        <v>42204</v>
      </c>
      <c r="N3" s="58">
        <v>42238</v>
      </c>
      <c r="O3" s="58">
        <v>42246</v>
      </c>
      <c r="P3" s="58"/>
      <c r="Q3" s="58">
        <v>42260</v>
      </c>
      <c r="R3" s="58">
        <v>42260</v>
      </c>
      <c r="S3" s="58">
        <v>42267</v>
      </c>
      <c r="T3" s="59"/>
      <c r="U3" s="56"/>
      <c r="V3" s="60"/>
      <c r="W3" s="61"/>
      <c r="X3" s="62"/>
      <c r="Y3" s="62"/>
      <c r="Z3" s="62"/>
      <c r="AA3" s="62"/>
      <c r="AB3" s="62"/>
      <c r="AC3" s="62"/>
      <c r="AD3" s="62"/>
    </row>
    <row r="4" spans="1:30" s="65" customFormat="1" ht="15">
      <c r="A4" s="55" t="s">
        <v>115</v>
      </c>
      <c r="B4" s="55" t="s">
        <v>92</v>
      </c>
      <c r="C4" s="56">
        <f aca="true" t="shared" si="0" ref="C4:C35">IF($V4,$T4+$U4,0)</f>
        <v>6676</v>
      </c>
      <c r="D4" s="55"/>
      <c r="E4" s="55">
        <v>860</v>
      </c>
      <c r="F4" s="55"/>
      <c r="G4" s="55"/>
      <c r="H4" s="55">
        <v>935</v>
      </c>
      <c r="I4" s="55">
        <v>927</v>
      </c>
      <c r="J4" s="55"/>
      <c r="K4" s="55"/>
      <c r="L4" s="55">
        <v>993</v>
      </c>
      <c r="M4" s="55"/>
      <c r="N4" s="55">
        <v>791</v>
      </c>
      <c r="O4" s="55">
        <v>958</v>
      </c>
      <c r="P4" s="55"/>
      <c r="Q4" s="55"/>
      <c r="R4" s="55"/>
      <c r="S4" s="55">
        <v>1010</v>
      </c>
      <c r="T4" s="64">
        <f aca="true" t="shared" si="1" ref="T4:T47">MAX($F4,$I4,$L4,$M4,$Q4,$R4)</f>
        <v>993</v>
      </c>
      <c r="U4" s="61">
        <f aca="true" t="shared" si="2" ref="U4:U35">IF(W4=1,Y4,IF(W4=2,Y4+Z4,IF(W4=3,SUM(Y4:AA4),IF(W4=4,SUM(Y4:AB4),IF(W4=5,SUM(Y4:AC4),SUM(Y4:AD4))))))</f>
        <v>5683</v>
      </c>
      <c r="V4" s="61">
        <f aca="true" t="shared" si="3" ref="V4:V35">SUM(D4:S4)+T4</f>
        <v>7467</v>
      </c>
      <c r="W4" s="61">
        <f aca="true" t="shared" si="4" ref="W4:W35">COUNT($D4:$S4)</f>
        <v>7</v>
      </c>
      <c r="X4" s="61"/>
      <c r="Y4" s="61">
        <f aca="true" t="shared" si="5" ref="Y4:Y35">LARGE(D4:S4,1)</f>
        <v>1010</v>
      </c>
      <c r="Z4" s="61">
        <f aca="true" t="shared" si="6" ref="Z4:Z35">LARGE(D4:S4,2)</f>
        <v>993</v>
      </c>
      <c r="AA4" s="61">
        <f aca="true" t="shared" si="7" ref="AA4:AA35">LARGE(D4:S4,3)</f>
        <v>958</v>
      </c>
      <c r="AB4" s="61">
        <f aca="true" t="shared" si="8" ref="AB4:AB35">LARGE(D4:S4,4)</f>
        <v>935</v>
      </c>
      <c r="AC4" s="61">
        <f aca="true" t="shared" si="9" ref="AC4:AC35">LARGE(D4:S4,5)</f>
        <v>927</v>
      </c>
      <c r="AD4" s="61">
        <f aca="true" t="shared" si="10" ref="AD4:AD35">LARGE(D4:S4,6)</f>
        <v>860</v>
      </c>
    </row>
    <row r="5" spans="1:30" s="65" customFormat="1" ht="15">
      <c r="A5" s="55" t="s">
        <v>114</v>
      </c>
      <c r="B5" s="55" t="s">
        <v>24</v>
      </c>
      <c r="C5" s="56">
        <f t="shared" si="0"/>
        <v>6615</v>
      </c>
      <c r="D5" s="55">
        <v>786</v>
      </c>
      <c r="E5" s="61"/>
      <c r="F5" s="61">
        <v>944</v>
      </c>
      <c r="G5" s="61">
        <v>1010</v>
      </c>
      <c r="H5" s="61"/>
      <c r="I5" s="61">
        <v>840</v>
      </c>
      <c r="J5" s="61"/>
      <c r="K5" s="61">
        <v>809</v>
      </c>
      <c r="L5" s="61"/>
      <c r="M5" s="61"/>
      <c r="N5" s="61"/>
      <c r="O5" s="61">
        <v>1029</v>
      </c>
      <c r="P5" s="55"/>
      <c r="Q5" s="55">
        <v>773</v>
      </c>
      <c r="R5" s="55"/>
      <c r="S5" s="55">
        <v>1039</v>
      </c>
      <c r="T5" s="64">
        <f t="shared" si="1"/>
        <v>944</v>
      </c>
      <c r="U5" s="61">
        <f t="shared" si="2"/>
        <v>5671</v>
      </c>
      <c r="V5" s="56">
        <f t="shared" si="3"/>
        <v>8174</v>
      </c>
      <c r="W5" s="61">
        <f t="shared" si="4"/>
        <v>8</v>
      </c>
      <c r="X5" s="61"/>
      <c r="Y5" s="61">
        <f t="shared" si="5"/>
        <v>1039</v>
      </c>
      <c r="Z5" s="61">
        <f t="shared" si="6"/>
        <v>1029</v>
      </c>
      <c r="AA5" s="61">
        <f t="shared" si="7"/>
        <v>1010</v>
      </c>
      <c r="AB5" s="61">
        <f t="shared" si="8"/>
        <v>944</v>
      </c>
      <c r="AC5" s="61">
        <f t="shared" si="9"/>
        <v>840</v>
      </c>
      <c r="AD5" s="61">
        <f t="shared" si="10"/>
        <v>809</v>
      </c>
    </row>
    <row r="6" spans="1:30" s="65" customFormat="1" ht="15">
      <c r="A6" s="55" t="s">
        <v>100</v>
      </c>
      <c r="B6" s="55" t="s">
        <v>24</v>
      </c>
      <c r="C6" s="56">
        <f t="shared" si="0"/>
        <v>6609</v>
      </c>
      <c r="D6" s="55">
        <v>910</v>
      </c>
      <c r="E6" s="61">
        <v>791</v>
      </c>
      <c r="F6" s="61">
        <v>872</v>
      </c>
      <c r="G6" s="61">
        <v>961</v>
      </c>
      <c r="H6" s="61"/>
      <c r="I6" s="61"/>
      <c r="J6" s="61"/>
      <c r="K6" s="61">
        <v>853</v>
      </c>
      <c r="L6" s="61">
        <v>926</v>
      </c>
      <c r="M6" s="61"/>
      <c r="N6" s="61">
        <v>703</v>
      </c>
      <c r="O6" s="61">
        <v>982</v>
      </c>
      <c r="P6" s="61"/>
      <c r="Q6" s="61"/>
      <c r="R6" s="61"/>
      <c r="S6" s="61">
        <v>1032</v>
      </c>
      <c r="T6" s="64">
        <f t="shared" si="1"/>
        <v>926</v>
      </c>
      <c r="U6" s="61">
        <f t="shared" si="2"/>
        <v>5683</v>
      </c>
      <c r="V6" s="56">
        <f t="shared" si="3"/>
        <v>8956</v>
      </c>
      <c r="W6" s="61">
        <f t="shared" si="4"/>
        <v>9</v>
      </c>
      <c r="X6" s="61"/>
      <c r="Y6" s="61">
        <f t="shared" si="5"/>
        <v>1032</v>
      </c>
      <c r="Z6" s="61">
        <f t="shared" si="6"/>
        <v>982</v>
      </c>
      <c r="AA6" s="61">
        <f t="shared" si="7"/>
        <v>961</v>
      </c>
      <c r="AB6" s="61">
        <f t="shared" si="8"/>
        <v>926</v>
      </c>
      <c r="AC6" s="61">
        <f t="shared" si="9"/>
        <v>910</v>
      </c>
      <c r="AD6" s="61">
        <f t="shared" si="10"/>
        <v>872</v>
      </c>
    </row>
    <row r="7" spans="1:30" s="65" customFormat="1" ht="15">
      <c r="A7" s="55" t="s">
        <v>121</v>
      </c>
      <c r="B7" s="55" t="s">
        <v>24</v>
      </c>
      <c r="C7" s="56">
        <f t="shared" si="0"/>
        <v>5909</v>
      </c>
      <c r="D7" s="55">
        <v>848</v>
      </c>
      <c r="E7" s="55"/>
      <c r="F7" s="55">
        <v>849</v>
      </c>
      <c r="G7" s="55"/>
      <c r="H7" s="55"/>
      <c r="I7" s="55"/>
      <c r="J7" s="55"/>
      <c r="K7" s="55">
        <v>945</v>
      </c>
      <c r="L7" s="55">
        <v>803</v>
      </c>
      <c r="M7" s="55"/>
      <c r="N7" s="55">
        <v>723</v>
      </c>
      <c r="O7" s="55">
        <v>892</v>
      </c>
      <c r="P7" s="55"/>
      <c r="Q7" s="55"/>
      <c r="R7" s="55"/>
      <c r="S7" s="55"/>
      <c r="T7" s="64">
        <f t="shared" si="1"/>
        <v>849</v>
      </c>
      <c r="U7" s="61">
        <f t="shared" si="2"/>
        <v>5060</v>
      </c>
      <c r="V7" s="61">
        <f t="shared" si="3"/>
        <v>5909</v>
      </c>
      <c r="W7" s="61">
        <f t="shared" si="4"/>
        <v>6</v>
      </c>
      <c r="X7" s="61"/>
      <c r="Y7" s="61">
        <f t="shared" si="5"/>
        <v>945</v>
      </c>
      <c r="Z7" s="61">
        <f t="shared" si="6"/>
        <v>892</v>
      </c>
      <c r="AA7" s="61">
        <f t="shared" si="7"/>
        <v>849</v>
      </c>
      <c r="AB7" s="61">
        <f t="shared" si="8"/>
        <v>848</v>
      </c>
      <c r="AC7" s="61">
        <f t="shared" si="9"/>
        <v>803</v>
      </c>
      <c r="AD7" s="61">
        <f t="shared" si="10"/>
        <v>723</v>
      </c>
    </row>
    <row r="8" spans="1:30" s="65" customFormat="1" ht="15">
      <c r="A8" s="55" t="s">
        <v>252</v>
      </c>
      <c r="B8" s="55" t="s">
        <v>92</v>
      </c>
      <c r="C8" s="56">
        <f t="shared" si="0"/>
        <v>5532</v>
      </c>
      <c r="D8" s="55"/>
      <c r="E8" s="61"/>
      <c r="F8" s="61"/>
      <c r="G8" s="61"/>
      <c r="H8" s="61"/>
      <c r="I8" s="61">
        <v>727</v>
      </c>
      <c r="J8" s="61">
        <v>903</v>
      </c>
      <c r="K8" s="61"/>
      <c r="L8" s="61">
        <v>692</v>
      </c>
      <c r="M8" s="61"/>
      <c r="N8" s="61"/>
      <c r="O8" s="61">
        <v>821</v>
      </c>
      <c r="P8" s="61"/>
      <c r="Q8" s="61"/>
      <c r="R8" s="61">
        <v>751</v>
      </c>
      <c r="S8" s="61">
        <v>887</v>
      </c>
      <c r="T8" s="64">
        <f t="shared" si="1"/>
        <v>751</v>
      </c>
      <c r="U8" s="61">
        <f t="shared" si="2"/>
        <v>4781</v>
      </c>
      <c r="V8" s="56">
        <f t="shared" si="3"/>
        <v>5532</v>
      </c>
      <c r="W8" s="61">
        <f t="shared" si="4"/>
        <v>6</v>
      </c>
      <c r="X8" s="61"/>
      <c r="Y8" s="61">
        <f t="shared" si="5"/>
        <v>903</v>
      </c>
      <c r="Z8" s="61">
        <f t="shared" si="6"/>
        <v>887</v>
      </c>
      <c r="AA8" s="61">
        <f t="shared" si="7"/>
        <v>821</v>
      </c>
      <c r="AB8" s="61">
        <f t="shared" si="8"/>
        <v>751</v>
      </c>
      <c r="AC8" s="61">
        <f t="shared" si="9"/>
        <v>727</v>
      </c>
      <c r="AD8" s="61">
        <f t="shared" si="10"/>
        <v>692</v>
      </c>
    </row>
    <row r="9" spans="1:30" s="65" customFormat="1" ht="15">
      <c r="A9" s="61" t="s">
        <v>122</v>
      </c>
      <c r="B9" s="61" t="s">
        <v>24</v>
      </c>
      <c r="C9" s="56">
        <f t="shared" si="0"/>
        <v>5297</v>
      </c>
      <c r="D9" s="55">
        <v>838</v>
      </c>
      <c r="E9" s="55">
        <v>842</v>
      </c>
      <c r="F9" s="55"/>
      <c r="G9" s="55">
        <v>906</v>
      </c>
      <c r="H9" s="55"/>
      <c r="I9" s="55">
        <v>867</v>
      </c>
      <c r="J9" s="55"/>
      <c r="K9" s="55">
        <v>977</v>
      </c>
      <c r="L9" s="55"/>
      <c r="M9" s="55"/>
      <c r="N9" s="55"/>
      <c r="O9" s="55"/>
      <c r="P9" s="61"/>
      <c r="Q9" s="61"/>
      <c r="R9" s="61"/>
      <c r="S9" s="61"/>
      <c r="T9" s="64">
        <f t="shared" si="1"/>
        <v>867</v>
      </c>
      <c r="U9" s="61">
        <f t="shared" si="2"/>
        <v>4430</v>
      </c>
      <c r="V9" s="56">
        <f t="shared" si="3"/>
        <v>5297</v>
      </c>
      <c r="W9" s="61">
        <f t="shared" si="4"/>
        <v>5</v>
      </c>
      <c r="X9" s="61"/>
      <c r="Y9" s="61">
        <f t="shared" si="5"/>
        <v>977</v>
      </c>
      <c r="Z9" s="61">
        <f t="shared" si="6"/>
        <v>906</v>
      </c>
      <c r="AA9" s="61">
        <f t="shared" si="7"/>
        <v>867</v>
      </c>
      <c r="AB9" s="61">
        <f t="shared" si="8"/>
        <v>842</v>
      </c>
      <c r="AC9" s="61">
        <f t="shared" si="9"/>
        <v>838</v>
      </c>
      <c r="AD9" s="61" t="e">
        <f t="shared" si="10"/>
        <v>#NUM!</v>
      </c>
    </row>
    <row r="10" spans="1:30" s="65" customFormat="1" ht="15">
      <c r="A10" s="71" t="s">
        <v>125</v>
      </c>
      <c r="B10" s="71" t="s">
        <v>24</v>
      </c>
      <c r="C10" s="72">
        <f t="shared" si="0"/>
        <v>5026</v>
      </c>
      <c r="D10" s="71"/>
      <c r="E10" s="73">
        <v>835</v>
      </c>
      <c r="F10" s="73"/>
      <c r="G10" s="73">
        <v>880</v>
      </c>
      <c r="H10" s="73">
        <v>753</v>
      </c>
      <c r="I10" s="73"/>
      <c r="J10" s="73"/>
      <c r="K10" s="73"/>
      <c r="L10" s="73"/>
      <c r="M10" s="73"/>
      <c r="N10" s="73">
        <v>776</v>
      </c>
      <c r="O10" s="73">
        <v>868</v>
      </c>
      <c r="P10" s="73"/>
      <c r="Q10" s="73"/>
      <c r="R10" s="73"/>
      <c r="S10" s="73">
        <v>914</v>
      </c>
      <c r="T10" s="64">
        <f t="shared" si="1"/>
        <v>0</v>
      </c>
      <c r="U10" s="73">
        <f t="shared" si="2"/>
        <v>5026</v>
      </c>
      <c r="V10" s="72">
        <f t="shared" si="3"/>
        <v>5026</v>
      </c>
      <c r="W10" s="73">
        <f t="shared" si="4"/>
        <v>6</v>
      </c>
      <c r="X10" s="73"/>
      <c r="Y10" s="73">
        <f t="shared" si="5"/>
        <v>914</v>
      </c>
      <c r="Z10" s="73">
        <f t="shared" si="6"/>
        <v>880</v>
      </c>
      <c r="AA10" s="73">
        <f t="shared" si="7"/>
        <v>868</v>
      </c>
      <c r="AB10" s="73">
        <f t="shared" si="8"/>
        <v>835</v>
      </c>
      <c r="AC10" s="73">
        <f t="shared" si="9"/>
        <v>776</v>
      </c>
      <c r="AD10" s="73">
        <f t="shared" si="10"/>
        <v>753</v>
      </c>
    </row>
    <row r="11" spans="1:30" s="65" customFormat="1" ht="15">
      <c r="A11" s="71" t="s">
        <v>133</v>
      </c>
      <c r="B11" s="71" t="s">
        <v>92</v>
      </c>
      <c r="C11" s="72">
        <f t="shared" si="0"/>
        <v>4712</v>
      </c>
      <c r="D11" s="71">
        <v>912</v>
      </c>
      <c r="E11" s="73"/>
      <c r="F11" s="73"/>
      <c r="G11" s="73"/>
      <c r="H11" s="73"/>
      <c r="I11" s="73"/>
      <c r="J11" s="73"/>
      <c r="K11" s="73"/>
      <c r="L11" s="73"/>
      <c r="M11" s="73"/>
      <c r="N11" s="73"/>
      <c r="O11" s="73">
        <v>1087</v>
      </c>
      <c r="P11" s="73"/>
      <c r="Q11" s="73">
        <v>842</v>
      </c>
      <c r="R11" s="73"/>
      <c r="S11" s="73">
        <v>1029</v>
      </c>
      <c r="T11" s="64">
        <f t="shared" si="1"/>
        <v>842</v>
      </c>
      <c r="U11" s="73">
        <f t="shared" si="2"/>
        <v>3870</v>
      </c>
      <c r="V11" s="72">
        <f t="shared" si="3"/>
        <v>4712</v>
      </c>
      <c r="W11" s="73">
        <f t="shared" si="4"/>
        <v>4</v>
      </c>
      <c r="X11" s="73"/>
      <c r="Y11" s="73">
        <f t="shared" si="5"/>
        <v>1087</v>
      </c>
      <c r="Z11" s="73">
        <f t="shared" si="6"/>
        <v>1029</v>
      </c>
      <c r="AA11" s="73">
        <f t="shared" si="7"/>
        <v>912</v>
      </c>
      <c r="AB11" s="73">
        <f t="shared" si="8"/>
        <v>842</v>
      </c>
      <c r="AC11" s="73" t="e">
        <f t="shared" si="9"/>
        <v>#NUM!</v>
      </c>
      <c r="AD11" s="73" t="e">
        <f t="shared" si="10"/>
        <v>#NUM!</v>
      </c>
    </row>
    <row r="12" spans="1:30" s="65" customFormat="1" ht="15">
      <c r="A12" s="55" t="s">
        <v>120</v>
      </c>
      <c r="B12" s="55" t="s">
        <v>92</v>
      </c>
      <c r="C12" s="56">
        <f t="shared" si="0"/>
        <v>4451</v>
      </c>
      <c r="D12" s="55"/>
      <c r="E12" s="55">
        <v>719</v>
      </c>
      <c r="F12" s="55"/>
      <c r="G12" s="55">
        <v>819</v>
      </c>
      <c r="H12" s="55"/>
      <c r="I12" s="55"/>
      <c r="J12" s="55">
        <v>784</v>
      </c>
      <c r="K12" s="55"/>
      <c r="L12" s="55">
        <v>703</v>
      </c>
      <c r="M12" s="55">
        <v>713</v>
      </c>
      <c r="N12" s="55"/>
      <c r="O12" s="55"/>
      <c r="P12" s="55"/>
      <c r="Q12" s="55"/>
      <c r="R12" s="55"/>
      <c r="S12" s="55"/>
      <c r="T12" s="64">
        <f t="shared" si="1"/>
        <v>713</v>
      </c>
      <c r="U12" s="61">
        <f t="shared" si="2"/>
        <v>3738</v>
      </c>
      <c r="V12" s="61">
        <f t="shared" si="3"/>
        <v>4451</v>
      </c>
      <c r="W12" s="61">
        <f t="shared" si="4"/>
        <v>5</v>
      </c>
      <c r="X12" s="61"/>
      <c r="Y12" s="61">
        <f t="shared" si="5"/>
        <v>819</v>
      </c>
      <c r="Z12" s="61">
        <f t="shared" si="6"/>
        <v>784</v>
      </c>
      <c r="AA12" s="61">
        <f t="shared" si="7"/>
        <v>719</v>
      </c>
      <c r="AB12" s="61">
        <f t="shared" si="8"/>
        <v>713</v>
      </c>
      <c r="AC12" s="61">
        <f t="shared" si="9"/>
        <v>703</v>
      </c>
      <c r="AD12" s="61" t="e">
        <f t="shared" si="10"/>
        <v>#NUM!</v>
      </c>
    </row>
    <row r="13" spans="1:31" s="65" customFormat="1" ht="15">
      <c r="A13" s="73" t="s">
        <v>285</v>
      </c>
      <c r="B13" s="73" t="s">
        <v>92</v>
      </c>
      <c r="C13" s="72">
        <f t="shared" si="0"/>
        <v>4061</v>
      </c>
      <c r="D13" s="73"/>
      <c r="E13" s="71"/>
      <c r="F13" s="71"/>
      <c r="G13" s="71"/>
      <c r="H13" s="71"/>
      <c r="I13" s="71"/>
      <c r="J13" s="71"/>
      <c r="K13" s="71">
        <v>1102</v>
      </c>
      <c r="L13" s="71"/>
      <c r="M13" s="71">
        <v>937</v>
      </c>
      <c r="N13" s="71"/>
      <c r="O13" s="71"/>
      <c r="P13" s="71"/>
      <c r="Q13" s="73"/>
      <c r="R13" s="73">
        <v>1011</v>
      </c>
      <c r="S13" s="73"/>
      <c r="T13" s="64">
        <f t="shared" si="1"/>
        <v>1011</v>
      </c>
      <c r="U13" s="73">
        <f t="shared" si="2"/>
        <v>3050</v>
      </c>
      <c r="V13" s="72">
        <f t="shared" si="3"/>
        <v>4061</v>
      </c>
      <c r="W13" s="73">
        <f t="shared" si="4"/>
        <v>3</v>
      </c>
      <c r="X13" s="73"/>
      <c r="Y13" s="73">
        <f t="shared" si="5"/>
        <v>1102</v>
      </c>
      <c r="Z13" s="73">
        <f t="shared" si="6"/>
        <v>1011</v>
      </c>
      <c r="AA13" s="73">
        <f t="shared" si="7"/>
        <v>937</v>
      </c>
      <c r="AB13" s="73" t="e">
        <f t="shared" si="8"/>
        <v>#NUM!</v>
      </c>
      <c r="AC13" s="73" t="e">
        <f t="shared" si="9"/>
        <v>#NUM!</v>
      </c>
      <c r="AD13" s="73" t="e">
        <f t="shared" si="10"/>
        <v>#NUM!</v>
      </c>
      <c r="AE13" s="55"/>
    </row>
    <row r="14" spans="1:30" s="55" customFormat="1" ht="15">
      <c r="A14" s="71" t="s">
        <v>63</v>
      </c>
      <c r="B14" s="71" t="s">
        <v>24</v>
      </c>
      <c r="C14" s="72">
        <f t="shared" si="0"/>
        <v>3965</v>
      </c>
      <c r="D14" s="71"/>
      <c r="E14" s="73"/>
      <c r="F14" s="73"/>
      <c r="G14" s="73"/>
      <c r="H14" s="73"/>
      <c r="I14" s="73"/>
      <c r="J14" s="73">
        <v>880</v>
      </c>
      <c r="K14" s="73"/>
      <c r="L14" s="73">
        <v>803</v>
      </c>
      <c r="M14" s="73"/>
      <c r="N14" s="73"/>
      <c r="O14" s="73">
        <v>798</v>
      </c>
      <c r="P14" s="73"/>
      <c r="Q14" s="73">
        <v>681</v>
      </c>
      <c r="R14" s="73"/>
      <c r="S14" s="73"/>
      <c r="T14" s="64">
        <f t="shared" si="1"/>
        <v>803</v>
      </c>
      <c r="U14" s="73">
        <f t="shared" si="2"/>
        <v>3162</v>
      </c>
      <c r="V14" s="72">
        <f t="shared" si="3"/>
        <v>3965</v>
      </c>
      <c r="W14" s="73">
        <f t="shared" si="4"/>
        <v>4</v>
      </c>
      <c r="X14" s="73"/>
      <c r="Y14" s="73">
        <f t="shared" si="5"/>
        <v>880</v>
      </c>
      <c r="Z14" s="73">
        <f t="shared" si="6"/>
        <v>803</v>
      </c>
      <c r="AA14" s="73">
        <f t="shared" si="7"/>
        <v>798</v>
      </c>
      <c r="AB14" s="73">
        <f t="shared" si="8"/>
        <v>681</v>
      </c>
      <c r="AC14" s="73" t="e">
        <f t="shared" si="9"/>
        <v>#NUM!</v>
      </c>
      <c r="AD14" s="73" t="e">
        <f t="shared" si="10"/>
        <v>#NUM!</v>
      </c>
    </row>
    <row r="15" spans="1:30" s="55" customFormat="1" ht="15">
      <c r="A15" s="55" t="s">
        <v>223</v>
      </c>
      <c r="B15" s="55" t="s">
        <v>92</v>
      </c>
      <c r="C15" s="56">
        <f t="shared" si="0"/>
        <v>3933</v>
      </c>
      <c r="D15" s="61"/>
      <c r="E15" s="61"/>
      <c r="F15" s="61">
        <v>1001</v>
      </c>
      <c r="G15" s="61">
        <v>1059</v>
      </c>
      <c r="H15" s="61"/>
      <c r="I15" s="61"/>
      <c r="J15" s="61"/>
      <c r="K15" s="61"/>
      <c r="L15" s="61"/>
      <c r="M15" s="61"/>
      <c r="N15" s="61"/>
      <c r="O15" s="61"/>
      <c r="P15" s="61"/>
      <c r="Q15" s="61"/>
      <c r="R15" s="61">
        <v>872</v>
      </c>
      <c r="S15" s="61"/>
      <c r="T15" s="64">
        <f t="shared" si="1"/>
        <v>1001</v>
      </c>
      <c r="U15" s="61">
        <f t="shared" si="2"/>
        <v>2932</v>
      </c>
      <c r="V15" s="56">
        <f t="shared" si="3"/>
        <v>3933</v>
      </c>
      <c r="W15" s="61">
        <f t="shared" si="4"/>
        <v>3</v>
      </c>
      <c r="X15" s="61"/>
      <c r="Y15" s="61">
        <f t="shared" si="5"/>
        <v>1059</v>
      </c>
      <c r="Z15" s="61">
        <f t="shared" si="6"/>
        <v>1001</v>
      </c>
      <c r="AA15" s="61">
        <f t="shared" si="7"/>
        <v>872</v>
      </c>
      <c r="AB15" s="61" t="e">
        <f t="shared" si="8"/>
        <v>#NUM!</v>
      </c>
      <c r="AC15" s="61" t="e">
        <f t="shared" si="9"/>
        <v>#NUM!</v>
      </c>
      <c r="AD15" s="61" t="e">
        <f t="shared" si="10"/>
        <v>#NUM!</v>
      </c>
    </row>
    <row r="16" spans="1:30" s="55" customFormat="1" ht="15">
      <c r="A16" s="55" t="s">
        <v>279</v>
      </c>
      <c r="B16" s="55" t="s">
        <v>85</v>
      </c>
      <c r="C16" s="56">
        <f t="shared" si="0"/>
        <v>3530</v>
      </c>
      <c r="E16" s="61"/>
      <c r="F16" s="61"/>
      <c r="G16" s="61"/>
      <c r="H16" s="61"/>
      <c r="I16" s="61"/>
      <c r="J16" s="61"/>
      <c r="K16" s="61">
        <v>830</v>
      </c>
      <c r="L16" s="61">
        <v>911</v>
      </c>
      <c r="M16" s="61"/>
      <c r="N16" s="61"/>
      <c r="O16" s="61"/>
      <c r="Q16" s="55">
        <v>878</v>
      </c>
      <c r="T16" s="64">
        <f t="shared" si="1"/>
        <v>911</v>
      </c>
      <c r="U16" s="61">
        <f t="shared" si="2"/>
        <v>2619</v>
      </c>
      <c r="V16" s="56">
        <f t="shared" si="3"/>
        <v>3530</v>
      </c>
      <c r="W16" s="61">
        <f t="shared" si="4"/>
        <v>3</v>
      </c>
      <c r="X16" s="61"/>
      <c r="Y16" s="61">
        <f t="shared" si="5"/>
        <v>911</v>
      </c>
      <c r="Z16" s="61">
        <f t="shared" si="6"/>
        <v>878</v>
      </c>
      <c r="AA16" s="61">
        <f t="shared" si="7"/>
        <v>830</v>
      </c>
      <c r="AB16" s="61" t="e">
        <f t="shared" si="8"/>
        <v>#NUM!</v>
      </c>
      <c r="AC16" s="61" t="e">
        <f t="shared" si="9"/>
        <v>#NUM!</v>
      </c>
      <c r="AD16" s="61" t="e">
        <f t="shared" si="10"/>
        <v>#NUM!</v>
      </c>
    </row>
    <row r="17" spans="1:30" s="55" customFormat="1" ht="15">
      <c r="A17" s="55" t="s">
        <v>23</v>
      </c>
      <c r="B17" s="55" t="s">
        <v>24</v>
      </c>
      <c r="C17" s="56">
        <f t="shared" si="0"/>
        <v>3316</v>
      </c>
      <c r="D17" s="55">
        <v>893</v>
      </c>
      <c r="E17" s="61"/>
      <c r="F17" s="61"/>
      <c r="G17" s="61"/>
      <c r="H17" s="61"/>
      <c r="I17" s="61"/>
      <c r="J17" s="61"/>
      <c r="K17" s="61"/>
      <c r="L17" s="61"/>
      <c r="M17" s="61"/>
      <c r="N17" s="61"/>
      <c r="O17" s="61"/>
      <c r="Q17" s="55">
        <v>738</v>
      </c>
      <c r="S17" s="55">
        <v>947</v>
      </c>
      <c r="T17" s="64">
        <f t="shared" si="1"/>
        <v>738</v>
      </c>
      <c r="U17" s="61">
        <f t="shared" si="2"/>
        <v>2578</v>
      </c>
      <c r="V17" s="56">
        <f t="shared" si="3"/>
        <v>3316</v>
      </c>
      <c r="W17" s="61">
        <f t="shared" si="4"/>
        <v>3</v>
      </c>
      <c r="X17" s="61"/>
      <c r="Y17" s="61">
        <f t="shared" si="5"/>
        <v>947</v>
      </c>
      <c r="Z17" s="61">
        <f t="shared" si="6"/>
        <v>893</v>
      </c>
      <c r="AA17" s="61">
        <f t="shared" si="7"/>
        <v>738</v>
      </c>
      <c r="AB17" s="61" t="e">
        <f t="shared" si="8"/>
        <v>#NUM!</v>
      </c>
      <c r="AC17" s="61" t="e">
        <f t="shared" si="9"/>
        <v>#NUM!</v>
      </c>
      <c r="AD17" s="61" t="e">
        <f t="shared" si="10"/>
        <v>#NUM!</v>
      </c>
    </row>
    <row r="18" spans="1:30" s="55" customFormat="1" ht="15">
      <c r="A18" s="71" t="s">
        <v>64</v>
      </c>
      <c r="B18" s="71" t="s">
        <v>24</v>
      </c>
      <c r="C18" s="72">
        <f t="shared" si="0"/>
        <v>3240</v>
      </c>
      <c r="D18" s="71"/>
      <c r="E18" s="71"/>
      <c r="F18" s="71"/>
      <c r="G18" s="71"/>
      <c r="H18" s="71"/>
      <c r="I18" s="71"/>
      <c r="J18" s="71">
        <v>883</v>
      </c>
      <c r="K18" s="71"/>
      <c r="L18" s="71">
        <v>730</v>
      </c>
      <c r="M18" s="71"/>
      <c r="N18" s="71"/>
      <c r="O18" s="71">
        <v>897</v>
      </c>
      <c r="P18" s="71"/>
      <c r="Q18" s="71"/>
      <c r="R18" s="71"/>
      <c r="S18" s="71"/>
      <c r="T18" s="64">
        <f t="shared" si="1"/>
        <v>730</v>
      </c>
      <c r="U18" s="73">
        <f t="shared" si="2"/>
        <v>2510</v>
      </c>
      <c r="V18" s="72">
        <f t="shared" si="3"/>
        <v>3240</v>
      </c>
      <c r="W18" s="73">
        <f t="shared" si="4"/>
        <v>3</v>
      </c>
      <c r="X18" s="73"/>
      <c r="Y18" s="73">
        <f t="shared" si="5"/>
        <v>897</v>
      </c>
      <c r="Z18" s="73">
        <f t="shared" si="6"/>
        <v>883</v>
      </c>
      <c r="AA18" s="73">
        <f t="shared" si="7"/>
        <v>730</v>
      </c>
      <c r="AB18" s="73" t="e">
        <f t="shared" si="8"/>
        <v>#NUM!</v>
      </c>
      <c r="AC18" s="73" t="e">
        <f t="shared" si="9"/>
        <v>#NUM!</v>
      </c>
      <c r="AD18" s="73" t="e">
        <f t="shared" si="10"/>
        <v>#NUM!</v>
      </c>
    </row>
    <row r="19" spans="1:30" s="55" customFormat="1" ht="15">
      <c r="A19" s="71" t="s">
        <v>260</v>
      </c>
      <c r="B19" s="71" t="s">
        <v>94</v>
      </c>
      <c r="C19" s="72">
        <f t="shared" si="0"/>
        <v>3131</v>
      </c>
      <c r="D19" s="71"/>
      <c r="E19" s="71"/>
      <c r="F19" s="71"/>
      <c r="G19" s="71"/>
      <c r="H19" s="71"/>
      <c r="I19" s="71">
        <v>733</v>
      </c>
      <c r="J19" s="71"/>
      <c r="K19" s="71">
        <v>814</v>
      </c>
      <c r="L19" s="71"/>
      <c r="M19" s="71"/>
      <c r="N19" s="71"/>
      <c r="O19" s="71"/>
      <c r="P19" s="71"/>
      <c r="Q19" s="71">
        <v>792</v>
      </c>
      <c r="R19" s="71"/>
      <c r="S19" s="71"/>
      <c r="T19" s="64">
        <f t="shared" si="1"/>
        <v>792</v>
      </c>
      <c r="U19" s="73">
        <f t="shared" si="2"/>
        <v>2339</v>
      </c>
      <c r="V19" s="73">
        <f t="shared" si="3"/>
        <v>3131</v>
      </c>
      <c r="W19" s="73">
        <f t="shared" si="4"/>
        <v>3</v>
      </c>
      <c r="X19" s="73"/>
      <c r="Y19" s="73">
        <f t="shared" si="5"/>
        <v>814</v>
      </c>
      <c r="Z19" s="73">
        <f t="shared" si="6"/>
        <v>792</v>
      </c>
      <c r="AA19" s="73">
        <f t="shared" si="7"/>
        <v>733</v>
      </c>
      <c r="AB19" s="73" t="e">
        <f t="shared" si="8"/>
        <v>#NUM!</v>
      </c>
      <c r="AC19" s="73" t="e">
        <f t="shared" si="9"/>
        <v>#NUM!</v>
      </c>
      <c r="AD19" s="73" t="e">
        <f t="shared" si="10"/>
        <v>#NUM!</v>
      </c>
    </row>
    <row r="20" spans="1:30" s="55" customFormat="1" ht="15">
      <c r="A20" s="55" t="s">
        <v>209</v>
      </c>
      <c r="B20" s="55" t="s">
        <v>24</v>
      </c>
      <c r="C20" s="56">
        <f t="shared" si="0"/>
        <v>3077</v>
      </c>
      <c r="E20" s="61">
        <v>772</v>
      </c>
      <c r="F20" s="61"/>
      <c r="G20" s="61"/>
      <c r="H20" s="61"/>
      <c r="I20" s="61"/>
      <c r="J20" s="61"/>
      <c r="K20" s="61"/>
      <c r="L20" s="61">
        <v>771</v>
      </c>
      <c r="M20" s="61"/>
      <c r="N20" s="61"/>
      <c r="O20" s="61"/>
      <c r="Q20" s="55">
        <v>763</v>
      </c>
      <c r="T20" s="64">
        <f t="shared" si="1"/>
        <v>771</v>
      </c>
      <c r="U20" s="61">
        <f t="shared" si="2"/>
        <v>2306</v>
      </c>
      <c r="V20" s="56">
        <f t="shared" si="3"/>
        <v>3077</v>
      </c>
      <c r="W20" s="61">
        <f t="shared" si="4"/>
        <v>3</v>
      </c>
      <c r="X20" s="61"/>
      <c r="Y20" s="61">
        <f t="shared" si="5"/>
        <v>772</v>
      </c>
      <c r="Z20" s="61">
        <f t="shared" si="6"/>
        <v>771</v>
      </c>
      <c r="AA20" s="61">
        <f t="shared" si="7"/>
        <v>763</v>
      </c>
      <c r="AB20" s="61" t="e">
        <f t="shared" si="8"/>
        <v>#NUM!</v>
      </c>
      <c r="AC20" s="61" t="e">
        <f t="shared" si="9"/>
        <v>#NUM!</v>
      </c>
      <c r="AD20" s="61" t="e">
        <f t="shared" si="10"/>
        <v>#NUM!</v>
      </c>
    </row>
    <row r="21" spans="1:30" s="55" customFormat="1" ht="15">
      <c r="A21" s="55" t="s">
        <v>210</v>
      </c>
      <c r="B21" s="55" t="s">
        <v>94</v>
      </c>
      <c r="C21" s="56">
        <f t="shared" si="0"/>
        <v>2964</v>
      </c>
      <c r="E21" s="55">
        <v>978</v>
      </c>
      <c r="F21" s="55">
        <v>993</v>
      </c>
      <c r="T21" s="64">
        <f t="shared" si="1"/>
        <v>993</v>
      </c>
      <c r="U21" s="61">
        <f t="shared" si="2"/>
        <v>1971</v>
      </c>
      <c r="V21" s="61">
        <f t="shared" si="3"/>
        <v>2964</v>
      </c>
      <c r="W21" s="61">
        <f t="shared" si="4"/>
        <v>2</v>
      </c>
      <c r="X21" s="61"/>
      <c r="Y21" s="61">
        <f t="shared" si="5"/>
        <v>993</v>
      </c>
      <c r="Z21" s="61">
        <f t="shared" si="6"/>
        <v>978</v>
      </c>
      <c r="AA21" s="61" t="e">
        <f t="shared" si="7"/>
        <v>#NUM!</v>
      </c>
      <c r="AB21" s="61" t="e">
        <f t="shared" si="8"/>
        <v>#NUM!</v>
      </c>
      <c r="AC21" s="61" t="e">
        <f t="shared" si="9"/>
        <v>#NUM!</v>
      </c>
      <c r="AD21" s="61" t="e">
        <f t="shared" si="10"/>
        <v>#NUM!</v>
      </c>
    </row>
    <row r="22" spans="1:30" s="55" customFormat="1" ht="15">
      <c r="A22" s="66" t="s">
        <v>208</v>
      </c>
      <c r="B22" s="66" t="s">
        <v>94</v>
      </c>
      <c r="C22" s="56">
        <f t="shared" si="0"/>
        <v>2854</v>
      </c>
      <c r="D22" s="66"/>
      <c r="E22" s="66">
        <v>894</v>
      </c>
      <c r="F22" s="66"/>
      <c r="G22" s="66"/>
      <c r="H22" s="66"/>
      <c r="I22" s="66">
        <v>980</v>
      </c>
      <c r="J22" s="66"/>
      <c r="K22" s="66"/>
      <c r="L22" s="66"/>
      <c r="M22" s="66"/>
      <c r="N22" s="66"/>
      <c r="O22" s="66"/>
      <c r="P22" s="65"/>
      <c r="Q22" s="67"/>
      <c r="R22" s="67"/>
      <c r="S22" s="65"/>
      <c r="T22" s="64">
        <f t="shared" si="1"/>
        <v>980</v>
      </c>
      <c r="U22" s="68">
        <f t="shared" si="2"/>
        <v>1874</v>
      </c>
      <c r="V22" s="56">
        <f t="shared" si="3"/>
        <v>2854</v>
      </c>
      <c r="W22" s="61">
        <f t="shared" si="4"/>
        <v>2</v>
      </c>
      <c r="X22" s="61"/>
      <c r="Y22" s="61">
        <f t="shared" si="5"/>
        <v>980</v>
      </c>
      <c r="Z22" s="61">
        <f t="shared" si="6"/>
        <v>894</v>
      </c>
      <c r="AA22" s="61" t="e">
        <f t="shared" si="7"/>
        <v>#NUM!</v>
      </c>
      <c r="AB22" s="61" t="e">
        <f t="shared" si="8"/>
        <v>#NUM!</v>
      </c>
      <c r="AC22" s="61" t="e">
        <f t="shared" si="9"/>
        <v>#NUM!</v>
      </c>
      <c r="AD22" s="61" t="e">
        <f t="shared" si="10"/>
        <v>#NUM!</v>
      </c>
    </row>
    <row r="23" spans="1:30" s="55" customFormat="1" ht="15">
      <c r="A23" s="71" t="s">
        <v>236</v>
      </c>
      <c r="B23" s="71" t="s">
        <v>24</v>
      </c>
      <c r="C23" s="72">
        <f t="shared" si="0"/>
        <v>2822</v>
      </c>
      <c r="D23" s="71"/>
      <c r="E23" s="73"/>
      <c r="F23" s="73"/>
      <c r="G23" s="73">
        <v>966</v>
      </c>
      <c r="H23" s="73"/>
      <c r="I23" s="73">
        <v>928</v>
      </c>
      <c r="J23" s="73"/>
      <c r="K23" s="73"/>
      <c r="L23" s="73"/>
      <c r="M23" s="73"/>
      <c r="N23" s="73"/>
      <c r="O23" s="73"/>
      <c r="P23" s="73"/>
      <c r="Q23" s="73"/>
      <c r="R23" s="73"/>
      <c r="S23" s="73"/>
      <c r="T23" s="64">
        <f t="shared" si="1"/>
        <v>928</v>
      </c>
      <c r="U23" s="73">
        <f t="shared" si="2"/>
        <v>1894</v>
      </c>
      <c r="V23" s="72">
        <f t="shared" si="3"/>
        <v>2822</v>
      </c>
      <c r="W23" s="73">
        <f t="shared" si="4"/>
        <v>2</v>
      </c>
      <c r="X23" s="73"/>
      <c r="Y23" s="73">
        <f t="shared" si="5"/>
        <v>966</v>
      </c>
      <c r="Z23" s="73">
        <f t="shared" si="6"/>
        <v>928</v>
      </c>
      <c r="AA23" s="73" t="e">
        <f t="shared" si="7"/>
        <v>#NUM!</v>
      </c>
      <c r="AB23" s="73" t="e">
        <f t="shared" si="8"/>
        <v>#NUM!</v>
      </c>
      <c r="AC23" s="73" t="e">
        <f t="shared" si="9"/>
        <v>#NUM!</v>
      </c>
      <c r="AD23" s="73" t="e">
        <f t="shared" si="10"/>
        <v>#NUM!</v>
      </c>
    </row>
    <row r="24" spans="1:30" s="55" customFormat="1" ht="15">
      <c r="A24" s="73" t="s">
        <v>265</v>
      </c>
      <c r="B24" s="73" t="s">
        <v>24</v>
      </c>
      <c r="C24" s="72">
        <f t="shared" si="0"/>
        <v>2807</v>
      </c>
      <c r="D24" s="71"/>
      <c r="E24" s="73"/>
      <c r="F24" s="73"/>
      <c r="G24" s="73"/>
      <c r="H24" s="73"/>
      <c r="I24" s="73">
        <v>915</v>
      </c>
      <c r="J24" s="73"/>
      <c r="K24" s="73">
        <v>977</v>
      </c>
      <c r="L24" s="73"/>
      <c r="M24" s="73"/>
      <c r="N24" s="73"/>
      <c r="O24" s="73"/>
      <c r="P24" s="71"/>
      <c r="Q24" s="71"/>
      <c r="R24" s="71"/>
      <c r="S24" s="71"/>
      <c r="T24" s="64">
        <f t="shared" si="1"/>
        <v>915</v>
      </c>
      <c r="U24" s="73">
        <f t="shared" si="2"/>
        <v>1892</v>
      </c>
      <c r="V24" s="72">
        <f t="shared" si="3"/>
        <v>2807</v>
      </c>
      <c r="W24" s="73">
        <f t="shared" si="4"/>
        <v>2</v>
      </c>
      <c r="X24" s="73"/>
      <c r="Y24" s="73">
        <f t="shared" si="5"/>
        <v>977</v>
      </c>
      <c r="Z24" s="73">
        <f t="shared" si="6"/>
        <v>915</v>
      </c>
      <c r="AA24" s="73" t="e">
        <f t="shared" si="7"/>
        <v>#NUM!</v>
      </c>
      <c r="AB24" s="73" t="e">
        <f t="shared" si="8"/>
        <v>#NUM!</v>
      </c>
      <c r="AC24" s="73" t="e">
        <f t="shared" si="9"/>
        <v>#NUM!</v>
      </c>
      <c r="AD24" s="73" t="e">
        <f t="shared" si="10"/>
        <v>#NUM!</v>
      </c>
    </row>
    <row r="25" spans="1:30" s="55" customFormat="1" ht="15">
      <c r="A25" s="71" t="s">
        <v>132</v>
      </c>
      <c r="B25" s="71" t="s">
        <v>94</v>
      </c>
      <c r="C25" s="72">
        <f t="shared" si="0"/>
        <v>2782</v>
      </c>
      <c r="D25" s="71"/>
      <c r="E25" s="71">
        <v>850</v>
      </c>
      <c r="F25" s="71">
        <v>966</v>
      </c>
      <c r="G25" s="71"/>
      <c r="H25" s="71"/>
      <c r="I25" s="71"/>
      <c r="J25" s="71"/>
      <c r="K25" s="71"/>
      <c r="L25" s="71"/>
      <c r="M25" s="71"/>
      <c r="N25" s="71"/>
      <c r="O25" s="71"/>
      <c r="P25" s="71"/>
      <c r="Q25" s="71"/>
      <c r="R25" s="71"/>
      <c r="S25" s="71"/>
      <c r="T25" s="64">
        <f t="shared" si="1"/>
        <v>966</v>
      </c>
      <c r="U25" s="73">
        <f t="shared" si="2"/>
        <v>1816</v>
      </c>
      <c r="V25" s="72">
        <f t="shared" si="3"/>
        <v>2782</v>
      </c>
      <c r="W25" s="73">
        <f t="shared" si="4"/>
        <v>2</v>
      </c>
      <c r="X25" s="73"/>
      <c r="Y25" s="73">
        <f t="shared" si="5"/>
        <v>966</v>
      </c>
      <c r="Z25" s="73">
        <f t="shared" si="6"/>
        <v>850</v>
      </c>
      <c r="AA25" s="73" t="e">
        <f t="shared" si="7"/>
        <v>#NUM!</v>
      </c>
      <c r="AB25" s="73" t="e">
        <f t="shared" si="8"/>
        <v>#NUM!</v>
      </c>
      <c r="AC25" s="73" t="e">
        <f t="shared" si="9"/>
        <v>#NUM!</v>
      </c>
      <c r="AD25" s="73" t="e">
        <f t="shared" si="10"/>
        <v>#NUM!</v>
      </c>
    </row>
    <row r="26" spans="1:30" s="55" customFormat="1" ht="15">
      <c r="A26" s="71" t="s">
        <v>258</v>
      </c>
      <c r="B26" s="71" t="s">
        <v>24</v>
      </c>
      <c r="C26" s="72">
        <f t="shared" si="0"/>
        <v>2780</v>
      </c>
      <c r="D26" s="73"/>
      <c r="E26" s="73"/>
      <c r="F26" s="73"/>
      <c r="G26" s="73"/>
      <c r="H26" s="73"/>
      <c r="I26" s="73">
        <v>723</v>
      </c>
      <c r="J26" s="73">
        <v>697</v>
      </c>
      <c r="K26" s="73"/>
      <c r="L26" s="73"/>
      <c r="M26" s="73"/>
      <c r="N26" s="73"/>
      <c r="O26" s="73"/>
      <c r="P26" s="71"/>
      <c r="Q26" s="71">
        <v>637</v>
      </c>
      <c r="R26" s="71"/>
      <c r="S26" s="71"/>
      <c r="T26" s="64">
        <f t="shared" si="1"/>
        <v>723</v>
      </c>
      <c r="U26" s="73">
        <f t="shared" si="2"/>
        <v>2057</v>
      </c>
      <c r="V26" s="72">
        <f t="shared" si="3"/>
        <v>2780</v>
      </c>
      <c r="W26" s="73">
        <f t="shared" si="4"/>
        <v>3</v>
      </c>
      <c r="X26" s="73"/>
      <c r="Y26" s="73">
        <f t="shared" si="5"/>
        <v>723</v>
      </c>
      <c r="Z26" s="73">
        <f t="shared" si="6"/>
        <v>697</v>
      </c>
      <c r="AA26" s="73">
        <f t="shared" si="7"/>
        <v>637</v>
      </c>
      <c r="AB26" s="73" t="e">
        <f t="shared" si="8"/>
        <v>#NUM!</v>
      </c>
      <c r="AC26" s="73" t="e">
        <f t="shared" si="9"/>
        <v>#NUM!</v>
      </c>
      <c r="AD26" s="73" t="e">
        <f t="shared" si="10"/>
        <v>#NUM!</v>
      </c>
    </row>
    <row r="27" spans="1:30" s="55" customFormat="1" ht="15">
      <c r="A27" s="71" t="s">
        <v>253</v>
      </c>
      <c r="B27" s="71" t="s">
        <v>94</v>
      </c>
      <c r="C27" s="72">
        <f t="shared" si="0"/>
        <v>2773</v>
      </c>
      <c r="D27" s="71"/>
      <c r="E27" s="71"/>
      <c r="F27" s="71"/>
      <c r="G27" s="71"/>
      <c r="H27" s="71"/>
      <c r="I27" s="71">
        <v>691</v>
      </c>
      <c r="J27" s="71"/>
      <c r="K27" s="71">
        <v>739</v>
      </c>
      <c r="L27" s="71"/>
      <c r="M27" s="71"/>
      <c r="N27" s="71"/>
      <c r="O27" s="71"/>
      <c r="P27" s="71"/>
      <c r="Q27" s="71">
        <v>652</v>
      </c>
      <c r="R27" s="71"/>
      <c r="S27" s="71"/>
      <c r="T27" s="64">
        <f t="shared" si="1"/>
        <v>691</v>
      </c>
      <c r="U27" s="73">
        <f t="shared" si="2"/>
        <v>2082</v>
      </c>
      <c r="V27" s="72">
        <f t="shared" si="3"/>
        <v>2773</v>
      </c>
      <c r="W27" s="73">
        <f t="shared" si="4"/>
        <v>3</v>
      </c>
      <c r="X27" s="73"/>
      <c r="Y27" s="73">
        <f t="shared" si="5"/>
        <v>739</v>
      </c>
      <c r="Z27" s="73">
        <f t="shared" si="6"/>
        <v>691</v>
      </c>
      <c r="AA27" s="73">
        <f t="shared" si="7"/>
        <v>652</v>
      </c>
      <c r="AB27" s="73" t="e">
        <f t="shared" si="8"/>
        <v>#NUM!</v>
      </c>
      <c r="AC27" s="73" t="e">
        <f t="shared" si="9"/>
        <v>#NUM!</v>
      </c>
      <c r="AD27" s="73" t="e">
        <f t="shared" si="10"/>
        <v>#NUM!</v>
      </c>
    </row>
    <row r="28" spans="1:30" s="55" customFormat="1" ht="15">
      <c r="A28" s="71" t="s">
        <v>129</v>
      </c>
      <c r="B28" s="71" t="s">
        <v>22</v>
      </c>
      <c r="C28" s="72">
        <f t="shared" si="0"/>
        <v>2729</v>
      </c>
      <c r="D28" s="71"/>
      <c r="E28" s="71">
        <v>653</v>
      </c>
      <c r="F28" s="71">
        <v>665</v>
      </c>
      <c r="G28" s="71"/>
      <c r="H28" s="71"/>
      <c r="I28" s="71"/>
      <c r="J28" s="71"/>
      <c r="K28" s="71"/>
      <c r="L28" s="71"/>
      <c r="M28" s="71"/>
      <c r="N28" s="71"/>
      <c r="O28" s="71">
        <v>746</v>
      </c>
      <c r="P28" s="71"/>
      <c r="Q28" s="71"/>
      <c r="R28" s="71"/>
      <c r="S28" s="71"/>
      <c r="T28" s="64">
        <f t="shared" si="1"/>
        <v>665</v>
      </c>
      <c r="U28" s="73">
        <f t="shared" si="2"/>
        <v>2064</v>
      </c>
      <c r="V28" s="72">
        <f t="shared" si="3"/>
        <v>2729</v>
      </c>
      <c r="W28" s="73">
        <f t="shared" si="4"/>
        <v>3</v>
      </c>
      <c r="X28" s="73"/>
      <c r="Y28" s="73">
        <f t="shared" si="5"/>
        <v>746</v>
      </c>
      <c r="Z28" s="73">
        <f t="shared" si="6"/>
        <v>665</v>
      </c>
      <c r="AA28" s="73">
        <f t="shared" si="7"/>
        <v>653</v>
      </c>
      <c r="AB28" s="73" t="e">
        <f t="shared" si="8"/>
        <v>#NUM!</v>
      </c>
      <c r="AC28" s="73" t="e">
        <f t="shared" si="9"/>
        <v>#NUM!</v>
      </c>
      <c r="AD28" s="73" t="e">
        <f t="shared" si="10"/>
        <v>#NUM!</v>
      </c>
    </row>
    <row r="29" spans="1:30" s="55" customFormat="1" ht="15">
      <c r="A29" s="71" t="s">
        <v>233</v>
      </c>
      <c r="B29" s="71" t="s">
        <v>22</v>
      </c>
      <c r="C29" s="72">
        <f t="shared" si="0"/>
        <v>2727</v>
      </c>
      <c r="D29" s="71"/>
      <c r="E29" s="73"/>
      <c r="F29" s="73"/>
      <c r="G29" s="73">
        <v>931</v>
      </c>
      <c r="H29" s="73"/>
      <c r="I29" s="73">
        <v>898</v>
      </c>
      <c r="J29" s="73"/>
      <c r="K29" s="73"/>
      <c r="L29" s="73"/>
      <c r="M29" s="73"/>
      <c r="N29" s="73"/>
      <c r="O29" s="73"/>
      <c r="P29" s="71"/>
      <c r="Q29" s="71"/>
      <c r="R29" s="71"/>
      <c r="S29" s="71"/>
      <c r="T29" s="64">
        <f t="shared" si="1"/>
        <v>898</v>
      </c>
      <c r="U29" s="73">
        <f t="shared" si="2"/>
        <v>1829</v>
      </c>
      <c r="V29" s="72">
        <f t="shared" si="3"/>
        <v>2727</v>
      </c>
      <c r="W29" s="73">
        <f t="shared" si="4"/>
        <v>2</v>
      </c>
      <c r="X29" s="73"/>
      <c r="Y29" s="73">
        <f t="shared" si="5"/>
        <v>931</v>
      </c>
      <c r="Z29" s="73">
        <f t="shared" si="6"/>
        <v>898</v>
      </c>
      <c r="AA29" s="73" t="e">
        <f t="shared" si="7"/>
        <v>#NUM!</v>
      </c>
      <c r="AB29" s="73" t="e">
        <f t="shared" si="8"/>
        <v>#NUM!</v>
      </c>
      <c r="AC29" s="73" t="e">
        <f t="shared" si="9"/>
        <v>#NUM!</v>
      </c>
      <c r="AD29" s="73" t="e">
        <f t="shared" si="10"/>
        <v>#NUM!</v>
      </c>
    </row>
    <row r="30" spans="1:30" s="55" customFormat="1" ht="15">
      <c r="A30" s="71" t="s">
        <v>257</v>
      </c>
      <c r="B30" s="71" t="s">
        <v>94</v>
      </c>
      <c r="C30" s="72">
        <f t="shared" si="0"/>
        <v>2696</v>
      </c>
      <c r="D30" s="71"/>
      <c r="E30" s="73"/>
      <c r="F30" s="73"/>
      <c r="G30" s="73"/>
      <c r="H30" s="73"/>
      <c r="I30" s="73">
        <v>866</v>
      </c>
      <c r="J30" s="73"/>
      <c r="K30" s="73"/>
      <c r="L30" s="73"/>
      <c r="M30" s="73"/>
      <c r="N30" s="73"/>
      <c r="O30" s="73"/>
      <c r="P30" s="71"/>
      <c r="Q30" s="71"/>
      <c r="R30" s="71">
        <v>915</v>
      </c>
      <c r="S30" s="71"/>
      <c r="T30" s="64">
        <f t="shared" si="1"/>
        <v>915</v>
      </c>
      <c r="U30" s="73">
        <f t="shared" si="2"/>
        <v>1781</v>
      </c>
      <c r="V30" s="72">
        <f t="shared" si="3"/>
        <v>2696</v>
      </c>
      <c r="W30" s="73">
        <f t="shared" si="4"/>
        <v>2</v>
      </c>
      <c r="X30" s="73"/>
      <c r="Y30" s="73">
        <f t="shared" si="5"/>
        <v>915</v>
      </c>
      <c r="Z30" s="73">
        <f t="shared" si="6"/>
        <v>866</v>
      </c>
      <c r="AA30" s="73" t="e">
        <f t="shared" si="7"/>
        <v>#NUM!</v>
      </c>
      <c r="AB30" s="73" t="e">
        <f t="shared" si="8"/>
        <v>#NUM!</v>
      </c>
      <c r="AC30" s="73" t="e">
        <f t="shared" si="9"/>
        <v>#NUM!</v>
      </c>
      <c r="AD30" s="73" t="e">
        <f t="shared" si="10"/>
        <v>#NUM!</v>
      </c>
    </row>
    <row r="31" spans="1:30" s="55" customFormat="1" ht="15">
      <c r="A31" s="74" t="s">
        <v>225</v>
      </c>
      <c r="B31" s="74" t="s">
        <v>24</v>
      </c>
      <c r="C31" s="72">
        <f t="shared" si="0"/>
        <v>2678</v>
      </c>
      <c r="D31" s="71"/>
      <c r="E31" s="73"/>
      <c r="F31" s="73">
        <v>892</v>
      </c>
      <c r="G31" s="73">
        <v>894</v>
      </c>
      <c r="H31" s="73"/>
      <c r="I31" s="73"/>
      <c r="J31" s="73"/>
      <c r="K31" s="73"/>
      <c r="L31" s="73"/>
      <c r="M31" s="73"/>
      <c r="N31" s="73"/>
      <c r="O31" s="73"/>
      <c r="P31" s="71"/>
      <c r="Q31" s="73"/>
      <c r="R31" s="73"/>
      <c r="S31" s="73"/>
      <c r="T31" s="64">
        <f t="shared" si="1"/>
        <v>892</v>
      </c>
      <c r="U31" s="73">
        <f t="shared" si="2"/>
        <v>1786</v>
      </c>
      <c r="V31" s="72">
        <f t="shared" si="3"/>
        <v>2678</v>
      </c>
      <c r="W31" s="73">
        <f t="shared" si="4"/>
        <v>2</v>
      </c>
      <c r="X31" s="73"/>
      <c r="Y31" s="73">
        <f t="shared" si="5"/>
        <v>894</v>
      </c>
      <c r="Z31" s="73">
        <f t="shared" si="6"/>
        <v>892</v>
      </c>
      <c r="AA31" s="73" t="e">
        <f t="shared" si="7"/>
        <v>#NUM!</v>
      </c>
      <c r="AB31" s="73" t="e">
        <f t="shared" si="8"/>
        <v>#NUM!</v>
      </c>
      <c r="AC31" s="73" t="e">
        <f t="shared" si="9"/>
        <v>#NUM!</v>
      </c>
      <c r="AD31" s="73" t="e">
        <f t="shared" si="10"/>
        <v>#NUM!</v>
      </c>
    </row>
    <row r="32" spans="1:30" s="55" customFormat="1" ht="15">
      <c r="A32" s="71" t="s">
        <v>218</v>
      </c>
      <c r="B32" s="71" t="s">
        <v>85</v>
      </c>
      <c r="C32" s="72">
        <f t="shared" si="0"/>
        <v>2539</v>
      </c>
      <c r="D32" s="71"/>
      <c r="E32" s="73"/>
      <c r="F32" s="73">
        <v>862</v>
      </c>
      <c r="G32" s="73">
        <v>815</v>
      </c>
      <c r="H32" s="73"/>
      <c r="I32" s="73"/>
      <c r="J32" s="73"/>
      <c r="K32" s="73"/>
      <c r="L32" s="73"/>
      <c r="M32" s="73"/>
      <c r="N32" s="73"/>
      <c r="O32" s="73"/>
      <c r="P32" s="73"/>
      <c r="Q32" s="73"/>
      <c r="R32" s="73"/>
      <c r="S32" s="73"/>
      <c r="T32" s="64">
        <f t="shared" si="1"/>
        <v>862</v>
      </c>
      <c r="U32" s="73">
        <f t="shared" si="2"/>
        <v>1677</v>
      </c>
      <c r="V32" s="72">
        <f t="shared" si="3"/>
        <v>2539</v>
      </c>
      <c r="W32" s="73">
        <f t="shared" si="4"/>
        <v>2</v>
      </c>
      <c r="X32" s="73"/>
      <c r="Y32" s="73">
        <f t="shared" si="5"/>
        <v>862</v>
      </c>
      <c r="Z32" s="73">
        <f t="shared" si="6"/>
        <v>815</v>
      </c>
      <c r="AA32" s="73" t="e">
        <f t="shared" si="7"/>
        <v>#NUM!</v>
      </c>
      <c r="AB32" s="73" t="e">
        <f t="shared" si="8"/>
        <v>#NUM!</v>
      </c>
      <c r="AC32" s="73" t="e">
        <f t="shared" si="9"/>
        <v>#NUM!</v>
      </c>
      <c r="AD32" s="73" t="e">
        <f t="shared" si="10"/>
        <v>#NUM!</v>
      </c>
    </row>
    <row r="33" spans="1:30" s="55" customFormat="1" ht="15">
      <c r="A33" s="61" t="s">
        <v>226</v>
      </c>
      <c r="B33" s="61" t="s">
        <v>85</v>
      </c>
      <c r="C33" s="56">
        <f t="shared" si="0"/>
        <v>2400</v>
      </c>
      <c r="D33" s="61"/>
      <c r="E33" s="61"/>
      <c r="F33" s="61">
        <v>805</v>
      </c>
      <c r="G33" s="61">
        <v>790</v>
      </c>
      <c r="H33" s="61"/>
      <c r="I33" s="61"/>
      <c r="J33" s="61"/>
      <c r="K33" s="61"/>
      <c r="L33" s="61"/>
      <c r="M33" s="61"/>
      <c r="N33" s="61"/>
      <c r="O33" s="61"/>
      <c r="P33" s="61"/>
      <c r="Q33" s="61"/>
      <c r="R33" s="61"/>
      <c r="S33" s="61"/>
      <c r="T33" s="64">
        <f t="shared" si="1"/>
        <v>805</v>
      </c>
      <c r="U33" s="61">
        <f t="shared" si="2"/>
        <v>1595</v>
      </c>
      <c r="V33" s="56">
        <f t="shared" si="3"/>
        <v>2400</v>
      </c>
      <c r="W33" s="61">
        <f t="shared" si="4"/>
        <v>2</v>
      </c>
      <c r="X33" s="61"/>
      <c r="Y33" s="61">
        <f t="shared" si="5"/>
        <v>805</v>
      </c>
      <c r="Z33" s="61">
        <f t="shared" si="6"/>
        <v>790</v>
      </c>
      <c r="AA33" s="61" t="e">
        <f t="shared" si="7"/>
        <v>#NUM!</v>
      </c>
      <c r="AB33" s="61" t="e">
        <f t="shared" si="8"/>
        <v>#NUM!</v>
      </c>
      <c r="AC33" s="61" t="e">
        <f t="shared" si="9"/>
        <v>#NUM!</v>
      </c>
      <c r="AD33" s="61" t="e">
        <f t="shared" si="10"/>
        <v>#NUM!</v>
      </c>
    </row>
    <row r="34" spans="1:30" s="55" customFormat="1" ht="15">
      <c r="A34" s="55" t="s">
        <v>217</v>
      </c>
      <c r="B34" s="55" t="s">
        <v>94</v>
      </c>
      <c r="C34" s="56">
        <f t="shared" si="0"/>
        <v>2400</v>
      </c>
      <c r="F34" s="55">
        <v>834</v>
      </c>
      <c r="Q34" s="55">
        <v>732</v>
      </c>
      <c r="T34" s="64">
        <f t="shared" si="1"/>
        <v>834</v>
      </c>
      <c r="U34" s="61">
        <f t="shared" si="2"/>
        <v>1566</v>
      </c>
      <c r="V34" s="61">
        <f t="shared" si="3"/>
        <v>2400</v>
      </c>
      <c r="W34" s="61">
        <f t="shared" si="4"/>
        <v>2</v>
      </c>
      <c r="X34" s="61"/>
      <c r="Y34" s="61">
        <f t="shared" si="5"/>
        <v>834</v>
      </c>
      <c r="Z34" s="61">
        <f t="shared" si="6"/>
        <v>732</v>
      </c>
      <c r="AA34" s="61" t="e">
        <f t="shared" si="7"/>
        <v>#NUM!</v>
      </c>
      <c r="AB34" s="61" t="e">
        <f t="shared" si="8"/>
        <v>#NUM!</v>
      </c>
      <c r="AC34" s="61" t="e">
        <f t="shared" si="9"/>
        <v>#NUM!</v>
      </c>
      <c r="AD34" s="61" t="e">
        <f t="shared" si="10"/>
        <v>#NUM!</v>
      </c>
    </row>
    <row r="35" spans="1:30" s="55" customFormat="1" ht="15">
      <c r="A35" s="61" t="s">
        <v>207</v>
      </c>
      <c r="B35" s="61" t="s">
        <v>94</v>
      </c>
      <c r="C35" s="56">
        <f t="shared" si="0"/>
        <v>2371</v>
      </c>
      <c r="D35" s="61"/>
      <c r="E35" s="61">
        <v>787</v>
      </c>
      <c r="F35" s="61"/>
      <c r="G35" s="61"/>
      <c r="H35" s="61"/>
      <c r="I35" s="61">
        <v>792</v>
      </c>
      <c r="J35" s="61"/>
      <c r="K35" s="61"/>
      <c r="L35" s="61"/>
      <c r="M35" s="61"/>
      <c r="N35" s="61"/>
      <c r="O35" s="61"/>
      <c r="P35" s="61"/>
      <c r="Q35" s="61"/>
      <c r="R35" s="61"/>
      <c r="S35" s="61"/>
      <c r="T35" s="64">
        <f t="shared" si="1"/>
        <v>792</v>
      </c>
      <c r="U35" s="61">
        <f t="shared" si="2"/>
        <v>1579</v>
      </c>
      <c r="V35" s="56">
        <f t="shared" si="3"/>
        <v>2371</v>
      </c>
      <c r="W35" s="61">
        <f t="shared" si="4"/>
        <v>2</v>
      </c>
      <c r="X35" s="61"/>
      <c r="Y35" s="61">
        <f t="shared" si="5"/>
        <v>792</v>
      </c>
      <c r="Z35" s="61">
        <f t="shared" si="6"/>
        <v>787</v>
      </c>
      <c r="AA35" s="61" t="e">
        <f t="shared" si="7"/>
        <v>#NUM!</v>
      </c>
      <c r="AB35" s="61" t="e">
        <f t="shared" si="8"/>
        <v>#NUM!</v>
      </c>
      <c r="AC35" s="61" t="e">
        <f t="shared" si="9"/>
        <v>#NUM!</v>
      </c>
      <c r="AD35" s="61" t="e">
        <f t="shared" si="10"/>
        <v>#NUM!</v>
      </c>
    </row>
    <row r="36" spans="1:30" s="55" customFormat="1" ht="15">
      <c r="A36" s="71" t="s">
        <v>239</v>
      </c>
      <c r="B36" s="71" t="s">
        <v>94</v>
      </c>
      <c r="C36" s="72">
        <f aca="true" t="shared" si="11" ref="C36:C67">IF($V36,$T36+$U36,0)</f>
        <v>2280</v>
      </c>
      <c r="D36" s="71"/>
      <c r="E36" s="73"/>
      <c r="F36" s="73"/>
      <c r="G36" s="73">
        <v>862</v>
      </c>
      <c r="H36" s="73"/>
      <c r="I36" s="73">
        <v>709</v>
      </c>
      <c r="J36" s="73"/>
      <c r="K36" s="73"/>
      <c r="L36" s="73"/>
      <c r="M36" s="73"/>
      <c r="N36" s="73"/>
      <c r="O36" s="73"/>
      <c r="P36" s="71"/>
      <c r="Q36" s="71"/>
      <c r="R36" s="71"/>
      <c r="S36" s="71"/>
      <c r="T36" s="64">
        <f t="shared" si="1"/>
        <v>709</v>
      </c>
      <c r="U36" s="73">
        <f aca="true" t="shared" si="12" ref="U36:U67">IF(W36=1,Y36,IF(W36=2,Y36+Z36,IF(W36=3,SUM(Y36:AA36),IF(W36=4,SUM(Y36:AB36),IF(W36=5,SUM(Y36:AC36),SUM(Y36:AD36))))))</f>
        <v>1571</v>
      </c>
      <c r="V36" s="72">
        <f aca="true" t="shared" si="13" ref="V36:V67">SUM(D36:S36)+T36</f>
        <v>2280</v>
      </c>
      <c r="W36" s="73">
        <f aca="true" t="shared" si="14" ref="W36:W67">COUNT($D36:$S36)</f>
        <v>2</v>
      </c>
      <c r="X36" s="73"/>
      <c r="Y36" s="73">
        <f aca="true" t="shared" si="15" ref="Y36:Y67">LARGE(D36:S36,1)</f>
        <v>862</v>
      </c>
      <c r="Z36" s="73">
        <f aca="true" t="shared" si="16" ref="Z36:Z67">LARGE(D36:S36,2)</f>
        <v>709</v>
      </c>
      <c r="AA36" s="73" t="e">
        <f aca="true" t="shared" si="17" ref="AA36:AA67">LARGE(D36:S36,3)</f>
        <v>#NUM!</v>
      </c>
      <c r="AB36" s="73" t="e">
        <f aca="true" t="shared" si="18" ref="AB36:AB67">LARGE(D36:S36,4)</f>
        <v>#NUM!</v>
      </c>
      <c r="AC36" s="73" t="e">
        <f aca="true" t="shared" si="19" ref="AC36:AC67">LARGE(D36:S36,5)</f>
        <v>#NUM!</v>
      </c>
      <c r="AD36" s="73" t="e">
        <f aca="true" t="shared" si="20" ref="AD36:AD67">LARGE(D36:S36,6)</f>
        <v>#NUM!</v>
      </c>
    </row>
    <row r="37" spans="1:30" s="55" customFormat="1" ht="15">
      <c r="A37" s="55" t="s">
        <v>300</v>
      </c>
      <c r="B37" s="55" t="s">
        <v>24</v>
      </c>
      <c r="C37" s="56">
        <f t="shared" si="11"/>
        <v>2212</v>
      </c>
      <c r="E37" s="61"/>
      <c r="F37" s="61"/>
      <c r="G37" s="61"/>
      <c r="H37" s="61"/>
      <c r="I37" s="61"/>
      <c r="J37" s="61"/>
      <c r="K37" s="61"/>
      <c r="L37" s="61"/>
      <c r="M37" s="61"/>
      <c r="N37" s="61"/>
      <c r="O37" s="61"/>
      <c r="Q37" s="61">
        <v>1106</v>
      </c>
      <c r="R37" s="61"/>
      <c r="S37" s="61"/>
      <c r="T37" s="93">
        <f t="shared" si="1"/>
        <v>1106</v>
      </c>
      <c r="U37" s="61">
        <f t="shared" si="12"/>
        <v>1106</v>
      </c>
      <c r="V37" s="56">
        <f t="shared" si="13"/>
        <v>2212</v>
      </c>
      <c r="W37" s="61">
        <f t="shared" si="14"/>
        <v>1</v>
      </c>
      <c r="X37" s="61"/>
      <c r="Y37" s="61">
        <f t="shared" si="15"/>
        <v>1106</v>
      </c>
      <c r="Z37" s="61" t="e">
        <f t="shared" si="16"/>
        <v>#NUM!</v>
      </c>
      <c r="AA37" s="61" t="e">
        <f t="shared" si="17"/>
        <v>#NUM!</v>
      </c>
      <c r="AB37" s="61" t="e">
        <f t="shared" si="18"/>
        <v>#NUM!</v>
      </c>
      <c r="AC37" s="61" t="e">
        <f t="shared" si="19"/>
        <v>#NUM!</v>
      </c>
      <c r="AD37" s="61" t="e">
        <f t="shared" si="20"/>
        <v>#NUM!</v>
      </c>
    </row>
    <row r="38" spans="1:30" s="55" customFormat="1" ht="15">
      <c r="A38" s="69" t="s">
        <v>222</v>
      </c>
      <c r="B38" s="69" t="s">
        <v>92</v>
      </c>
      <c r="C38" s="56">
        <f t="shared" si="11"/>
        <v>2126</v>
      </c>
      <c r="E38" s="61"/>
      <c r="F38" s="61">
        <v>1063</v>
      </c>
      <c r="G38" s="61"/>
      <c r="H38" s="61"/>
      <c r="I38" s="61"/>
      <c r="J38" s="61"/>
      <c r="K38" s="61"/>
      <c r="L38" s="61"/>
      <c r="M38" s="61"/>
      <c r="N38" s="61"/>
      <c r="O38" s="61"/>
      <c r="P38" s="61"/>
      <c r="Q38" s="61"/>
      <c r="R38" s="61"/>
      <c r="S38" s="61"/>
      <c r="T38" s="64">
        <f t="shared" si="1"/>
        <v>1063</v>
      </c>
      <c r="U38" s="61">
        <f t="shared" si="12"/>
        <v>1063</v>
      </c>
      <c r="V38" s="56">
        <f t="shared" si="13"/>
        <v>2126</v>
      </c>
      <c r="W38" s="61">
        <f t="shared" si="14"/>
        <v>1</v>
      </c>
      <c r="X38" s="61"/>
      <c r="Y38" s="61">
        <f t="shared" si="15"/>
        <v>1063</v>
      </c>
      <c r="Z38" s="61" t="e">
        <f t="shared" si="16"/>
        <v>#NUM!</v>
      </c>
      <c r="AA38" s="61" t="e">
        <f t="shared" si="17"/>
        <v>#NUM!</v>
      </c>
      <c r="AB38" s="61" t="e">
        <f t="shared" si="18"/>
        <v>#NUM!</v>
      </c>
      <c r="AC38" s="61" t="e">
        <f t="shared" si="19"/>
        <v>#NUM!</v>
      </c>
      <c r="AD38" s="61" t="e">
        <f t="shared" si="20"/>
        <v>#NUM!</v>
      </c>
    </row>
    <row r="39" spans="1:30" s="55" customFormat="1" ht="15">
      <c r="A39" s="92" t="s">
        <v>263</v>
      </c>
      <c r="B39" s="92" t="s">
        <v>22</v>
      </c>
      <c r="C39" s="72">
        <f t="shared" si="11"/>
        <v>2120</v>
      </c>
      <c r="D39" s="71"/>
      <c r="E39" s="73"/>
      <c r="F39" s="73"/>
      <c r="G39" s="73"/>
      <c r="H39" s="73"/>
      <c r="I39" s="73">
        <v>1060</v>
      </c>
      <c r="J39" s="73"/>
      <c r="K39" s="73"/>
      <c r="L39" s="73"/>
      <c r="M39" s="73"/>
      <c r="N39" s="73"/>
      <c r="O39" s="73"/>
      <c r="P39" s="73"/>
      <c r="Q39" s="71"/>
      <c r="R39" s="71"/>
      <c r="S39" s="71"/>
      <c r="T39" s="64">
        <f t="shared" si="1"/>
        <v>1060</v>
      </c>
      <c r="U39" s="73">
        <f t="shared" si="12"/>
        <v>1060</v>
      </c>
      <c r="V39" s="72">
        <f t="shared" si="13"/>
        <v>2120</v>
      </c>
      <c r="W39" s="73">
        <f t="shared" si="14"/>
        <v>1</v>
      </c>
      <c r="X39" s="73"/>
      <c r="Y39" s="73">
        <f t="shared" si="15"/>
        <v>1060</v>
      </c>
      <c r="Z39" s="73" t="e">
        <f t="shared" si="16"/>
        <v>#NUM!</v>
      </c>
      <c r="AA39" s="73" t="e">
        <f t="shared" si="17"/>
        <v>#NUM!</v>
      </c>
      <c r="AB39" s="73" t="e">
        <f t="shared" si="18"/>
        <v>#NUM!</v>
      </c>
      <c r="AC39" s="73" t="e">
        <f t="shared" si="19"/>
        <v>#NUM!</v>
      </c>
      <c r="AD39" s="73" t="e">
        <f t="shared" si="20"/>
        <v>#NUM!</v>
      </c>
    </row>
    <row r="40" spans="1:30" s="55" customFormat="1" ht="15">
      <c r="A40" s="55" t="s">
        <v>298</v>
      </c>
      <c r="B40" s="55" t="s">
        <v>24</v>
      </c>
      <c r="C40" s="56">
        <f t="shared" si="11"/>
        <v>1964</v>
      </c>
      <c r="E40" s="61"/>
      <c r="F40" s="61"/>
      <c r="G40" s="61"/>
      <c r="H40" s="61"/>
      <c r="I40" s="61"/>
      <c r="J40" s="61"/>
      <c r="K40" s="61"/>
      <c r="L40" s="61"/>
      <c r="M40" s="61"/>
      <c r="N40" s="61"/>
      <c r="O40" s="61"/>
      <c r="Q40" s="61">
        <v>982</v>
      </c>
      <c r="R40" s="61"/>
      <c r="S40" s="61"/>
      <c r="T40" s="93">
        <f t="shared" si="1"/>
        <v>982</v>
      </c>
      <c r="U40" s="61">
        <f t="shared" si="12"/>
        <v>982</v>
      </c>
      <c r="V40" s="56">
        <f t="shared" si="13"/>
        <v>1964</v>
      </c>
      <c r="W40" s="61">
        <f t="shared" si="14"/>
        <v>1</v>
      </c>
      <c r="X40" s="61"/>
      <c r="Y40" s="61">
        <f t="shared" si="15"/>
        <v>982</v>
      </c>
      <c r="Z40" s="61" t="e">
        <f t="shared" si="16"/>
        <v>#NUM!</v>
      </c>
      <c r="AA40" s="61" t="e">
        <f t="shared" si="17"/>
        <v>#NUM!</v>
      </c>
      <c r="AB40" s="61" t="e">
        <f t="shared" si="18"/>
        <v>#NUM!</v>
      </c>
      <c r="AC40" s="61" t="e">
        <f t="shared" si="19"/>
        <v>#NUM!</v>
      </c>
      <c r="AD40" s="61" t="e">
        <f t="shared" si="20"/>
        <v>#NUM!</v>
      </c>
    </row>
    <row r="41" spans="1:30" s="55" customFormat="1" ht="15">
      <c r="A41" s="55" t="s">
        <v>294</v>
      </c>
      <c r="B41" s="55" t="s">
        <v>94</v>
      </c>
      <c r="C41" s="56">
        <f t="shared" si="11"/>
        <v>1956</v>
      </c>
      <c r="E41" s="61"/>
      <c r="F41" s="61"/>
      <c r="G41" s="61"/>
      <c r="H41" s="61"/>
      <c r="I41" s="61"/>
      <c r="J41" s="61"/>
      <c r="K41" s="61"/>
      <c r="L41" s="61"/>
      <c r="M41" s="61"/>
      <c r="N41" s="61"/>
      <c r="O41" s="61"/>
      <c r="Q41" s="61"/>
      <c r="R41" s="61">
        <v>978</v>
      </c>
      <c r="S41" s="61"/>
      <c r="T41" s="93">
        <f t="shared" si="1"/>
        <v>978</v>
      </c>
      <c r="U41" s="61">
        <f t="shared" si="12"/>
        <v>978</v>
      </c>
      <c r="V41" s="56">
        <f t="shared" si="13"/>
        <v>1956</v>
      </c>
      <c r="W41" s="61">
        <f t="shared" si="14"/>
        <v>1</v>
      </c>
      <c r="X41" s="61"/>
      <c r="Y41" s="61">
        <f t="shared" si="15"/>
        <v>978</v>
      </c>
      <c r="Z41" s="61" t="e">
        <f t="shared" si="16"/>
        <v>#NUM!</v>
      </c>
      <c r="AA41" s="61" t="e">
        <f t="shared" si="17"/>
        <v>#NUM!</v>
      </c>
      <c r="AB41" s="61" t="e">
        <f t="shared" si="18"/>
        <v>#NUM!</v>
      </c>
      <c r="AC41" s="61" t="e">
        <f t="shared" si="19"/>
        <v>#NUM!</v>
      </c>
      <c r="AD41" s="61" t="e">
        <f t="shared" si="20"/>
        <v>#NUM!</v>
      </c>
    </row>
    <row r="42" spans="1:30" s="55" customFormat="1" ht="15">
      <c r="A42" s="55" t="s">
        <v>295</v>
      </c>
      <c r="B42" s="55" t="s">
        <v>94</v>
      </c>
      <c r="C42" s="56">
        <f t="shared" si="11"/>
        <v>1956</v>
      </c>
      <c r="E42" s="61"/>
      <c r="F42" s="61"/>
      <c r="G42" s="61"/>
      <c r="H42" s="61"/>
      <c r="I42" s="61"/>
      <c r="J42" s="61"/>
      <c r="K42" s="61"/>
      <c r="L42" s="61"/>
      <c r="M42" s="61"/>
      <c r="N42" s="61"/>
      <c r="O42" s="61"/>
      <c r="Q42" s="61"/>
      <c r="R42" s="61">
        <v>978</v>
      </c>
      <c r="S42" s="61"/>
      <c r="T42" s="93">
        <f t="shared" si="1"/>
        <v>978</v>
      </c>
      <c r="U42" s="61">
        <f t="shared" si="12"/>
        <v>978</v>
      </c>
      <c r="V42" s="56">
        <f t="shared" si="13"/>
        <v>1956</v>
      </c>
      <c r="W42" s="61">
        <f t="shared" si="14"/>
        <v>1</v>
      </c>
      <c r="X42" s="61"/>
      <c r="Y42" s="61">
        <f t="shared" si="15"/>
        <v>978</v>
      </c>
      <c r="Z42" s="61" t="e">
        <f t="shared" si="16"/>
        <v>#NUM!</v>
      </c>
      <c r="AA42" s="61" t="e">
        <f t="shared" si="17"/>
        <v>#NUM!</v>
      </c>
      <c r="AB42" s="61" t="e">
        <f t="shared" si="18"/>
        <v>#NUM!</v>
      </c>
      <c r="AC42" s="61" t="e">
        <f t="shared" si="19"/>
        <v>#NUM!</v>
      </c>
      <c r="AD42" s="61" t="e">
        <f t="shared" si="20"/>
        <v>#NUM!</v>
      </c>
    </row>
    <row r="43" spans="1:30" s="55" customFormat="1" ht="15">
      <c r="A43" s="55" t="s">
        <v>242</v>
      </c>
      <c r="B43" s="55" t="s">
        <v>24</v>
      </c>
      <c r="C43" s="56">
        <f t="shared" si="11"/>
        <v>1915</v>
      </c>
      <c r="E43" s="61"/>
      <c r="F43" s="61"/>
      <c r="G43" s="61">
        <v>641</v>
      </c>
      <c r="H43" s="61"/>
      <c r="I43" s="61">
        <v>637</v>
      </c>
      <c r="J43" s="61"/>
      <c r="K43" s="61"/>
      <c r="L43" s="61"/>
      <c r="M43" s="61"/>
      <c r="N43" s="61"/>
      <c r="O43" s="61"/>
      <c r="P43" s="61"/>
      <c r="Q43" s="61"/>
      <c r="R43" s="61"/>
      <c r="S43" s="61"/>
      <c r="T43" s="64">
        <f t="shared" si="1"/>
        <v>637</v>
      </c>
      <c r="U43" s="61">
        <f t="shared" si="12"/>
        <v>1278</v>
      </c>
      <c r="V43" s="56">
        <f t="shared" si="13"/>
        <v>1915</v>
      </c>
      <c r="W43" s="61">
        <f t="shared" si="14"/>
        <v>2</v>
      </c>
      <c r="X43" s="61"/>
      <c r="Y43" s="61">
        <f t="shared" si="15"/>
        <v>641</v>
      </c>
      <c r="Z43" s="61">
        <f t="shared" si="16"/>
        <v>637</v>
      </c>
      <c r="AA43" s="61" t="e">
        <f t="shared" si="17"/>
        <v>#NUM!</v>
      </c>
      <c r="AB43" s="61" t="e">
        <f t="shared" si="18"/>
        <v>#NUM!</v>
      </c>
      <c r="AC43" s="61" t="e">
        <f t="shared" si="19"/>
        <v>#NUM!</v>
      </c>
      <c r="AD43" s="61" t="e">
        <f t="shared" si="20"/>
        <v>#NUM!</v>
      </c>
    </row>
    <row r="44" spans="1:30" s="55" customFormat="1" ht="15">
      <c r="A44" s="71" t="s">
        <v>291</v>
      </c>
      <c r="B44" s="71" t="s">
        <v>92</v>
      </c>
      <c r="C44" s="72">
        <f t="shared" si="11"/>
        <v>1888</v>
      </c>
      <c r="D44" s="71"/>
      <c r="E44" s="71"/>
      <c r="F44" s="71"/>
      <c r="G44" s="71"/>
      <c r="H44" s="71"/>
      <c r="I44" s="71"/>
      <c r="J44" s="71"/>
      <c r="K44" s="71"/>
      <c r="L44" s="71"/>
      <c r="M44" s="71"/>
      <c r="N44" s="71"/>
      <c r="O44" s="71"/>
      <c r="P44" s="71"/>
      <c r="Q44" s="71"/>
      <c r="R44" s="71">
        <v>944</v>
      </c>
      <c r="S44" s="71"/>
      <c r="T44" s="93">
        <f t="shared" si="1"/>
        <v>944</v>
      </c>
      <c r="U44" s="73">
        <f t="shared" si="12"/>
        <v>944</v>
      </c>
      <c r="V44" s="73">
        <f t="shared" si="13"/>
        <v>1888</v>
      </c>
      <c r="W44" s="73">
        <f t="shared" si="14"/>
        <v>1</v>
      </c>
      <c r="X44" s="73"/>
      <c r="Y44" s="73">
        <f t="shared" si="15"/>
        <v>944</v>
      </c>
      <c r="Z44" s="73" t="e">
        <f t="shared" si="16"/>
        <v>#NUM!</v>
      </c>
      <c r="AA44" s="73" t="e">
        <f t="shared" si="17"/>
        <v>#NUM!</v>
      </c>
      <c r="AB44" s="73" t="e">
        <f t="shared" si="18"/>
        <v>#NUM!</v>
      </c>
      <c r="AC44" s="73" t="e">
        <f t="shared" si="19"/>
        <v>#NUM!</v>
      </c>
      <c r="AD44" s="73" t="e">
        <f t="shared" si="20"/>
        <v>#NUM!</v>
      </c>
    </row>
    <row r="45" spans="1:30" s="55" customFormat="1" ht="15">
      <c r="A45" s="71" t="s">
        <v>42</v>
      </c>
      <c r="B45" s="71" t="s">
        <v>24</v>
      </c>
      <c r="C45" s="72">
        <f t="shared" si="11"/>
        <v>1854</v>
      </c>
      <c r="D45" s="71"/>
      <c r="E45" s="73"/>
      <c r="F45" s="73"/>
      <c r="G45" s="73"/>
      <c r="H45" s="73"/>
      <c r="I45" s="73">
        <v>927</v>
      </c>
      <c r="J45" s="73"/>
      <c r="K45" s="73"/>
      <c r="L45" s="73"/>
      <c r="M45" s="73"/>
      <c r="N45" s="73"/>
      <c r="O45" s="73"/>
      <c r="P45" s="73"/>
      <c r="Q45" s="73"/>
      <c r="R45" s="73"/>
      <c r="S45" s="73"/>
      <c r="T45" s="64">
        <f t="shared" si="1"/>
        <v>927</v>
      </c>
      <c r="U45" s="73">
        <f t="shared" si="12"/>
        <v>927</v>
      </c>
      <c r="V45" s="72">
        <f t="shared" si="13"/>
        <v>1854</v>
      </c>
      <c r="W45" s="73">
        <f t="shared" si="14"/>
        <v>1</v>
      </c>
      <c r="X45" s="73"/>
      <c r="Y45" s="73">
        <f t="shared" si="15"/>
        <v>927</v>
      </c>
      <c r="Z45" s="73" t="e">
        <f t="shared" si="16"/>
        <v>#NUM!</v>
      </c>
      <c r="AA45" s="73" t="e">
        <f t="shared" si="17"/>
        <v>#NUM!</v>
      </c>
      <c r="AB45" s="73" t="e">
        <f t="shared" si="18"/>
        <v>#NUM!</v>
      </c>
      <c r="AC45" s="73" t="e">
        <f t="shared" si="19"/>
        <v>#NUM!</v>
      </c>
      <c r="AD45" s="73" t="e">
        <f t="shared" si="20"/>
        <v>#NUM!</v>
      </c>
    </row>
    <row r="46" spans="1:30" s="71" customFormat="1" ht="15">
      <c r="A46" s="71" t="s">
        <v>254</v>
      </c>
      <c r="B46" s="71" t="s">
        <v>22</v>
      </c>
      <c r="C46" s="72">
        <f t="shared" si="11"/>
        <v>1828</v>
      </c>
      <c r="E46" s="73"/>
      <c r="F46" s="73"/>
      <c r="G46" s="73"/>
      <c r="H46" s="73"/>
      <c r="I46" s="73">
        <v>914</v>
      </c>
      <c r="J46" s="73"/>
      <c r="K46" s="73"/>
      <c r="L46" s="73"/>
      <c r="M46" s="73"/>
      <c r="N46" s="73"/>
      <c r="O46" s="73"/>
      <c r="T46" s="64">
        <f t="shared" si="1"/>
        <v>914</v>
      </c>
      <c r="U46" s="73">
        <f t="shared" si="12"/>
        <v>914</v>
      </c>
      <c r="V46" s="72">
        <f t="shared" si="13"/>
        <v>1828</v>
      </c>
      <c r="W46" s="73">
        <f t="shared" si="14"/>
        <v>1</v>
      </c>
      <c r="X46" s="73"/>
      <c r="Y46" s="73">
        <f t="shared" si="15"/>
        <v>914</v>
      </c>
      <c r="Z46" s="73" t="e">
        <f t="shared" si="16"/>
        <v>#NUM!</v>
      </c>
      <c r="AA46" s="73" t="e">
        <f t="shared" si="17"/>
        <v>#NUM!</v>
      </c>
      <c r="AB46" s="73" t="e">
        <f t="shared" si="18"/>
        <v>#NUM!</v>
      </c>
      <c r="AC46" s="73" t="e">
        <f t="shared" si="19"/>
        <v>#NUM!</v>
      </c>
      <c r="AD46" s="73" t="e">
        <f t="shared" si="20"/>
        <v>#NUM!</v>
      </c>
    </row>
    <row r="47" spans="1:30" s="71" customFormat="1" ht="15">
      <c r="A47" s="55" t="s">
        <v>296</v>
      </c>
      <c r="B47" s="55" t="s">
        <v>94</v>
      </c>
      <c r="C47" s="56">
        <f t="shared" si="11"/>
        <v>1776</v>
      </c>
      <c r="D47" s="55"/>
      <c r="E47" s="61"/>
      <c r="F47" s="61"/>
      <c r="G47" s="61"/>
      <c r="H47" s="61"/>
      <c r="I47" s="61"/>
      <c r="J47" s="61"/>
      <c r="K47" s="61"/>
      <c r="L47" s="61"/>
      <c r="M47" s="61"/>
      <c r="N47" s="61"/>
      <c r="O47" s="61"/>
      <c r="P47" s="55"/>
      <c r="Q47" s="61"/>
      <c r="R47" s="61">
        <v>888</v>
      </c>
      <c r="S47" s="61"/>
      <c r="T47" s="93">
        <f t="shared" si="1"/>
        <v>888</v>
      </c>
      <c r="U47" s="61">
        <f t="shared" si="12"/>
        <v>888</v>
      </c>
      <c r="V47" s="56">
        <f t="shared" si="13"/>
        <v>1776</v>
      </c>
      <c r="W47" s="61">
        <f t="shared" si="14"/>
        <v>1</v>
      </c>
      <c r="X47" s="61"/>
      <c r="Y47" s="61">
        <f t="shared" si="15"/>
        <v>888</v>
      </c>
      <c r="Z47" s="61" t="e">
        <f t="shared" si="16"/>
        <v>#NUM!</v>
      </c>
      <c r="AA47" s="61" t="e">
        <f t="shared" si="17"/>
        <v>#NUM!</v>
      </c>
      <c r="AB47" s="61" t="e">
        <f t="shared" si="18"/>
        <v>#NUM!</v>
      </c>
      <c r="AC47" s="61" t="e">
        <f t="shared" si="19"/>
        <v>#NUM!</v>
      </c>
      <c r="AD47" s="61" t="e">
        <f t="shared" si="20"/>
        <v>#NUM!</v>
      </c>
    </row>
    <row r="48" spans="1:30" s="71" customFormat="1" ht="15">
      <c r="A48" s="55" t="s">
        <v>302</v>
      </c>
      <c r="B48" s="55" t="s">
        <v>22</v>
      </c>
      <c r="C48" s="56">
        <f t="shared" si="11"/>
        <v>1762</v>
      </c>
      <c r="D48" s="55"/>
      <c r="E48" s="61"/>
      <c r="F48" s="61"/>
      <c r="G48" s="61"/>
      <c r="H48" s="61"/>
      <c r="I48" s="61"/>
      <c r="J48" s="61"/>
      <c r="K48" s="61"/>
      <c r="L48" s="61"/>
      <c r="M48" s="61"/>
      <c r="N48" s="61"/>
      <c r="O48" s="61"/>
      <c r="P48" s="55"/>
      <c r="Q48" s="61">
        <v>881</v>
      </c>
      <c r="R48" s="61"/>
      <c r="S48" s="61"/>
      <c r="T48" s="93">
        <f>MAX($D48,$G48,$N48,$Q48,$R48,)</f>
        <v>881</v>
      </c>
      <c r="U48" s="61">
        <f t="shared" si="12"/>
        <v>881</v>
      </c>
      <c r="V48" s="56">
        <f t="shared" si="13"/>
        <v>1762</v>
      </c>
      <c r="W48" s="61">
        <f t="shared" si="14"/>
        <v>1</v>
      </c>
      <c r="X48" s="61"/>
      <c r="Y48" s="61">
        <f t="shared" si="15"/>
        <v>881</v>
      </c>
      <c r="Z48" s="61" t="e">
        <f t="shared" si="16"/>
        <v>#NUM!</v>
      </c>
      <c r="AA48" s="61" t="e">
        <f t="shared" si="17"/>
        <v>#NUM!</v>
      </c>
      <c r="AB48" s="61" t="e">
        <f t="shared" si="18"/>
        <v>#NUM!</v>
      </c>
      <c r="AC48" s="61" t="e">
        <f t="shared" si="19"/>
        <v>#NUM!</v>
      </c>
      <c r="AD48" s="61" t="e">
        <f t="shared" si="20"/>
        <v>#NUM!</v>
      </c>
    </row>
    <row r="49" spans="1:30" s="71" customFormat="1" ht="15">
      <c r="A49" s="71" t="s">
        <v>131</v>
      </c>
      <c r="B49" s="71" t="s">
        <v>22</v>
      </c>
      <c r="C49" s="72">
        <f t="shared" si="11"/>
        <v>1758</v>
      </c>
      <c r="E49" s="73">
        <v>853</v>
      </c>
      <c r="F49" s="73"/>
      <c r="G49" s="73"/>
      <c r="H49" s="73"/>
      <c r="I49" s="73">
        <v>905</v>
      </c>
      <c r="J49" s="73"/>
      <c r="K49" s="73"/>
      <c r="L49" s="73"/>
      <c r="M49" s="73"/>
      <c r="N49" s="73"/>
      <c r="O49" s="73"/>
      <c r="T49" s="90">
        <f>MAX($D49,$G49,$N49,$Q49,$R49,)</f>
        <v>0</v>
      </c>
      <c r="U49" s="73">
        <f t="shared" si="12"/>
        <v>1758</v>
      </c>
      <c r="V49" s="72">
        <f t="shared" si="13"/>
        <v>1758</v>
      </c>
      <c r="W49" s="73">
        <f t="shared" si="14"/>
        <v>2</v>
      </c>
      <c r="X49" s="73"/>
      <c r="Y49" s="73">
        <f t="shared" si="15"/>
        <v>905</v>
      </c>
      <c r="Z49" s="73">
        <f t="shared" si="16"/>
        <v>853</v>
      </c>
      <c r="AA49" s="73" t="e">
        <f t="shared" si="17"/>
        <v>#NUM!</v>
      </c>
      <c r="AB49" s="73" t="e">
        <f t="shared" si="18"/>
        <v>#NUM!</v>
      </c>
      <c r="AC49" s="73" t="e">
        <f t="shared" si="19"/>
        <v>#NUM!</v>
      </c>
      <c r="AD49" s="73" t="e">
        <f t="shared" si="20"/>
        <v>#NUM!</v>
      </c>
    </row>
    <row r="50" spans="1:30" s="71" customFormat="1" ht="15">
      <c r="A50" s="71" t="s">
        <v>197</v>
      </c>
      <c r="B50" s="71" t="s">
        <v>92</v>
      </c>
      <c r="C50" s="72">
        <f t="shared" si="11"/>
        <v>1749</v>
      </c>
      <c r="D50" s="71">
        <v>817</v>
      </c>
      <c r="E50" s="73"/>
      <c r="F50" s="73"/>
      <c r="G50" s="73"/>
      <c r="H50" s="73"/>
      <c r="I50" s="73"/>
      <c r="J50" s="73"/>
      <c r="K50" s="73"/>
      <c r="L50" s="73"/>
      <c r="M50" s="73"/>
      <c r="N50" s="73"/>
      <c r="O50" s="73"/>
      <c r="S50" s="71">
        <v>932</v>
      </c>
      <c r="T50" s="64">
        <f aca="true" t="shared" si="21" ref="T50:T73">MAX($F50,$I50,$L50,$M50,$Q50,$R50)</f>
        <v>0</v>
      </c>
      <c r="U50" s="73">
        <f t="shared" si="12"/>
        <v>1749</v>
      </c>
      <c r="V50" s="72">
        <f t="shared" si="13"/>
        <v>1749</v>
      </c>
      <c r="W50" s="73">
        <f t="shared" si="14"/>
        <v>2</v>
      </c>
      <c r="X50" s="73"/>
      <c r="Y50" s="73">
        <f t="shared" si="15"/>
        <v>932</v>
      </c>
      <c r="Z50" s="73">
        <f t="shared" si="16"/>
        <v>817</v>
      </c>
      <c r="AA50" s="73" t="e">
        <f t="shared" si="17"/>
        <v>#NUM!</v>
      </c>
      <c r="AB50" s="73" t="e">
        <f t="shared" si="18"/>
        <v>#NUM!</v>
      </c>
      <c r="AC50" s="73" t="e">
        <f t="shared" si="19"/>
        <v>#NUM!</v>
      </c>
      <c r="AD50" s="73" t="e">
        <f t="shared" si="20"/>
        <v>#NUM!</v>
      </c>
    </row>
    <row r="51" spans="1:30" s="71" customFormat="1" ht="15">
      <c r="A51" s="71" t="s">
        <v>229</v>
      </c>
      <c r="B51" s="71" t="s">
        <v>85</v>
      </c>
      <c r="C51" s="72">
        <f t="shared" si="11"/>
        <v>1748</v>
      </c>
      <c r="F51" s="71">
        <v>874</v>
      </c>
      <c r="T51" s="64">
        <f t="shared" si="21"/>
        <v>874</v>
      </c>
      <c r="U51" s="73">
        <f t="shared" si="12"/>
        <v>874</v>
      </c>
      <c r="V51" s="73">
        <f t="shared" si="13"/>
        <v>1748</v>
      </c>
      <c r="W51" s="73">
        <f t="shared" si="14"/>
        <v>1</v>
      </c>
      <c r="X51" s="73"/>
      <c r="Y51" s="73">
        <f t="shared" si="15"/>
        <v>874</v>
      </c>
      <c r="Z51" s="73" t="e">
        <f t="shared" si="16"/>
        <v>#NUM!</v>
      </c>
      <c r="AA51" s="73" t="e">
        <f t="shared" si="17"/>
        <v>#NUM!</v>
      </c>
      <c r="AB51" s="73" t="e">
        <f t="shared" si="18"/>
        <v>#NUM!</v>
      </c>
      <c r="AC51" s="73" t="e">
        <f t="shared" si="19"/>
        <v>#NUM!</v>
      </c>
      <c r="AD51" s="73" t="e">
        <f t="shared" si="20"/>
        <v>#NUM!</v>
      </c>
    </row>
    <row r="52" spans="1:30" s="71" customFormat="1" ht="15">
      <c r="A52" s="55" t="s">
        <v>290</v>
      </c>
      <c r="B52" s="55" t="s">
        <v>92</v>
      </c>
      <c r="C52" s="56">
        <f t="shared" si="11"/>
        <v>1744</v>
      </c>
      <c r="D52" s="55"/>
      <c r="E52" s="61"/>
      <c r="F52" s="61"/>
      <c r="G52" s="61"/>
      <c r="H52" s="61"/>
      <c r="I52" s="61"/>
      <c r="J52" s="61"/>
      <c r="K52" s="61"/>
      <c r="L52" s="61"/>
      <c r="M52" s="61"/>
      <c r="N52" s="61"/>
      <c r="O52" s="61"/>
      <c r="P52" s="55"/>
      <c r="Q52" s="61"/>
      <c r="R52" s="61">
        <v>872</v>
      </c>
      <c r="S52" s="61"/>
      <c r="T52" s="93">
        <f t="shared" si="21"/>
        <v>872</v>
      </c>
      <c r="U52" s="61">
        <f t="shared" si="12"/>
        <v>872</v>
      </c>
      <c r="V52" s="56">
        <f t="shared" si="13"/>
        <v>1744</v>
      </c>
      <c r="W52" s="61">
        <f t="shared" si="14"/>
        <v>1</v>
      </c>
      <c r="X52" s="61"/>
      <c r="Y52" s="61">
        <f t="shared" si="15"/>
        <v>872</v>
      </c>
      <c r="Z52" s="61" t="e">
        <f t="shared" si="16"/>
        <v>#NUM!</v>
      </c>
      <c r="AA52" s="61" t="e">
        <f t="shared" si="17"/>
        <v>#NUM!</v>
      </c>
      <c r="AB52" s="61" t="e">
        <f t="shared" si="18"/>
        <v>#NUM!</v>
      </c>
      <c r="AC52" s="61" t="e">
        <f t="shared" si="19"/>
        <v>#NUM!</v>
      </c>
      <c r="AD52" s="61" t="e">
        <f t="shared" si="20"/>
        <v>#NUM!</v>
      </c>
    </row>
    <row r="53" spans="1:30" s="71" customFormat="1" ht="15">
      <c r="A53" s="71" t="s">
        <v>292</v>
      </c>
      <c r="B53" s="71" t="s">
        <v>92</v>
      </c>
      <c r="C53" s="72">
        <f t="shared" si="11"/>
        <v>1724</v>
      </c>
      <c r="E53" s="73"/>
      <c r="F53" s="73"/>
      <c r="G53" s="73"/>
      <c r="H53" s="73"/>
      <c r="I53" s="73"/>
      <c r="J53" s="73"/>
      <c r="K53" s="73"/>
      <c r="L53" s="73"/>
      <c r="M53" s="73"/>
      <c r="N53" s="73"/>
      <c r="O53" s="73"/>
      <c r="R53" s="71">
        <v>862</v>
      </c>
      <c r="T53" s="93">
        <f t="shared" si="21"/>
        <v>862</v>
      </c>
      <c r="U53" s="73">
        <f t="shared" si="12"/>
        <v>862</v>
      </c>
      <c r="V53" s="72">
        <f t="shared" si="13"/>
        <v>1724</v>
      </c>
      <c r="W53" s="73">
        <f t="shared" si="14"/>
        <v>1</v>
      </c>
      <c r="X53" s="73"/>
      <c r="Y53" s="73">
        <f t="shared" si="15"/>
        <v>862</v>
      </c>
      <c r="Z53" s="73" t="e">
        <f t="shared" si="16"/>
        <v>#NUM!</v>
      </c>
      <c r="AA53" s="73" t="e">
        <f t="shared" si="17"/>
        <v>#NUM!</v>
      </c>
      <c r="AB53" s="73" t="e">
        <f t="shared" si="18"/>
        <v>#NUM!</v>
      </c>
      <c r="AC53" s="73" t="e">
        <f t="shared" si="19"/>
        <v>#NUM!</v>
      </c>
      <c r="AD53" s="73" t="e">
        <f t="shared" si="20"/>
        <v>#NUM!</v>
      </c>
    </row>
    <row r="54" spans="1:30" s="71" customFormat="1" ht="15">
      <c r="A54" s="55" t="s">
        <v>256</v>
      </c>
      <c r="B54" s="55" t="s">
        <v>94</v>
      </c>
      <c r="C54" s="56">
        <f t="shared" si="11"/>
        <v>1714</v>
      </c>
      <c r="D54" s="55"/>
      <c r="E54" s="55"/>
      <c r="F54" s="55"/>
      <c r="G54" s="55"/>
      <c r="H54" s="55"/>
      <c r="I54" s="55">
        <v>857</v>
      </c>
      <c r="J54" s="55"/>
      <c r="K54" s="55"/>
      <c r="L54" s="55"/>
      <c r="M54" s="55"/>
      <c r="N54" s="55"/>
      <c r="O54" s="55"/>
      <c r="P54" s="55"/>
      <c r="Q54" s="55"/>
      <c r="R54" s="55"/>
      <c r="S54" s="55"/>
      <c r="T54" s="64">
        <f t="shared" si="21"/>
        <v>857</v>
      </c>
      <c r="U54" s="61">
        <f t="shared" si="12"/>
        <v>857</v>
      </c>
      <c r="V54" s="61">
        <f t="shared" si="13"/>
        <v>1714</v>
      </c>
      <c r="W54" s="61">
        <f t="shared" si="14"/>
        <v>1</v>
      </c>
      <c r="X54" s="61"/>
      <c r="Y54" s="61">
        <f t="shared" si="15"/>
        <v>857</v>
      </c>
      <c r="Z54" s="61" t="e">
        <f t="shared" si="16"/>
        <v>#NUM!</v>
      </c>
      <c r="AA54" s="61" t="e">
        <f t="shared" si="17"/>
        <v>#NUM!</v>
      </c>
      <c r="AB54" s="61" t="e">
        <f t="shared" si="18"/>
        <v>#NUM!</v>
      </c>
      <c r="AC54" s="61" t="e">
        <f t="shared" si="19"/>
        <v>#NUM!</v>
      </c>
      <c r="AD54" s="61" t="e">
        <f t="shared" si="20"/>
        <v>#NUM!</v>
      </c>
    </row>
    <row r="55" spans="1:30" s="71" customFormat="1" ht="15">
      <c r="A55" s="55" t="s">
        <v>216</v>
      </c>
      <c r="B55" s="55" t="s">
        <v>94</v>
      </c>
      <c r="C55" s="56">
        <f t="shared" si="11"/>
        <v>1660</v>
      </c>
      <c r="D55" s="55"/>
      <c r="E55" s="55"/>
      <c r="F55" s="55">
        <v>830</v>
      </c>
      <c r="G55" s="55"/>
      <c r="H55" s="55"/>
      <c r="I55" s="55"/>
      <c r="J55" s="55"/>
      <c r="K55" s="55"/>
      <c r="L55" s="55"/>
      <c r="M55" s="55"/>
      <c r="N55" s="55"/>
      <c r="O55" s="55"/>
      <c r="P55" s="55"/>
      <c r="Q55" s="55"/>
      <c r="R55" s="55"/>
      <c r="S55" s="55"/>
      <c r="T55" s="64">
        <f t="shared" si="21"/>
        <v>830</v>
      </c>
      <c r="U55" s="61">
        <f t="shared" si="12"/>
        <v>830</v>
      </c>
      <c r="V55" s="56">
        <f t="shared" si="13"/>
        <v>1660</v>
      </c>
      <c r="W55" s="61">
        <f t="shared" si="14"/>
        <v>1</v>
      </c>
      <c r="X55" s="61"/>
      <c r="Y55" s="61">
        <f t="shared" si="15"/>
        <v>830</v>
      </c>
      <c r="Z55" s="61" t="e">
        <f t="shared" si="16"/>
        <v>#NUM!</v>
      </c>
      <c r="AA55" s="61" t="e">
        <f t="shared" si="17"/>
        <v>#NUM!</v>
      </c>
      <c r="AB55" s="61" t="e">
        <f t="shared" si="18"/>
        <v>#NUM!</v>
      </c>
      <c r="AC55" s="61" t="e">
        <f t="shared" si="19"/>
        <v>#NUM!</v>
      </c>
      <c r="AD55" s="61" t="e">
        <f t="shared" si="20"/>
        <v>#NUM!</v>
      </c>
    </row>
    <row r="56" spans="1:30" s="71" customFormat="1" ht="15">
      <c r="A56" s="71" t="s">
        <v>202</v>
      </c>
      <c r="B56" s="71" t="s">
        <v>92</v>
      </c>
      <c r="C56" s="72">
        <f t="shared" si="11"/>
        <v>1630</v>
      </c>
      <c r="D56" s="71">
        <v>702</v>
      </c>
      <c r="E56" s="73"/>
      <c r="F56" s="73"/>
      <c r="G56" s="73"/>
      <c r="H56" s="73"/>
      <c r="I56" s="73"/>
      <c r="J56" s="73"/>
      <c r="K56" s="73"/>
      <c r="L56" s="73"/>
      <c r="M56" s="73"/>
      <c r="N56" s="73"/>
      <c r="O56" s="73"/>
      <c r="P56" s="73"/>
      <c r="Q56" s="73"/>
      <c r="R56" s="73"/>
      <c r="S56" s="73">
        <v>928</v>
      </c>
      <c r="T56" s="64">
        <f t="shared" si="21"/>
        <v>0</v>
      </c>
      <c r="U56" s="73">
        <f t="shared" si="12"/>
        <v>1630</v>
      </c>
      <c r="V56" s="72">
        <f t="shared" si="13"/>
        <v>1630</v>
      </c>
      <c r="W56" s="73">
        <f t="shared" si="14"/>
        <v>2</v>
      </c>
      <c r="X56" s="73"/>
      <c r="Y56" s="73">
        <f t="shared" si="15"/>
        <v>928</v>
      </c>
      <c r="Z56" s="73">
        <f t="shared" si="16"/>
        <v>702</v>
      </c>
      <c r="AA56" s="73" t="e">
        <f t="shared" si="17"/>
        <v>#NUM!</v>
      </c>
      <c r="AB56" s="73" t="e">
        <f t="shared" si="18"/>
        <v>#NUM!</v>
      </c>
      <c r="AC56" s="73" t="e">
        <f t="shared" si="19"/>
        <v>#NUM!</v>
      </c>
      <c r="AD56" s="73" t="e">
        <f t="shared" si="20"/>
        <v>#NUM!</v>
      </c>
    </row>
    <row r="57" spans="1:30" s="71" customFormat="1" ht="15">
      <c r="A57" s="71" t="s">
        <v>235</v>
      </c>
      <c r="B57" s="71" t="s">
        <v>94</v>
      </c>
      <c r="C57" s="72">
        <f t="shared" si="11"/>
        <v>1612</v>
      </c>
      <c r="E57" s="73"/>
      <c r="F57" s="73"/>
      <c r="G57" s="73">
        <v>716</v>
      </c>
      <c r="H57" s="73"/>
      <c r="I57" s="73"/>
      <c r="J57" s="73"/>
      <c r="K57" s="73">
        <v>896</v>
      </c>
      <c r="L57" s="73"/>
      <c r="M57" s="73"/>
      <c r="N57" s="73"/>
      <c r="O57" s="73"/>
      <c r="P57" s="73"/>
      <c r="Q57" s="73"/>
      <c r="R57" s="73"/>
      <c r="S57" s="73"/>
      <c r="T57" s="64">
        <f t="shared" si="21"/>
        <v>0</v>
      </c>
      <c r="U57" s="73">
        <f t="shared" si="12"/>
        <v>1612</v>
      </c>
      <c r="V57" s="72">
        <f t="shared" si="13"/>
        <v>1612</v>
      </c>
      <c r="W57" s="73">
        <f t="shared" si="14"/>
        <v>2</v>
      </c>
      <c r="X57" s="73"/>
      <c r="Y57" s="73">
        <f t="shared" si="15"/>
        <v>896</v>
      </c>
      <c r="Z57" s="73">
        <f t="shared" si="16"/>
        <v>716</v>
      </c>
      <c r="AA57" s="73" t="e">
        <f t="shared" si="17"/>
        <v>#NUM!</v>
      </c>
      <c r="AB57" s="73" t="e">
        <f t="shared" si="18"/>
        <v>#NUM!</v>
      </c>
      <c r="AC57" s="73" t="e">
        <f t="shared" si="19"/>
        <v>#NUM!</v>
      </c>
      <c r="AD57" s="73" t="e">
        <f t="shared" si="20"/>
        <v>#NUM!</v>
      </c>
    </row>
    <row r="58" spans="1:30" s="71" customFormat="1" ht="15">
      <c r="A58" s="73" t="s">
        <v>261</v>
      </c>
      <c r="B58" s="73" t="s">
        <v>94</v>
      </c>
      <c r="C58" s="72">
        <f t="shared" si="11"/>
        <v>1610</v>
      </c>
      <c r="D58" s="73"/>
      <c r="E58" s="73"/>
      <c r="F58" s="73"/>
      <c r="G58" s="73"/>
      <c r="H58" s="73"/>
      <c r="I58" s="73">
        <v>805</v>
      </c>
      <c r="J58" s="73"/>
      <c r="K58" s="73"/>
      <c r="L58" s="73"/>
      <c r="M58" s="73"/>
      <c r="N58" s="73"/>
      <c r="O58" s="73"/>
      <c r="P58" s="73"/>
      <c r="Q58" s="73"/>
      <c r="R58" s="73"/>
      <c r="S58" s="73"/>
      <c r="T58" s="64">
        <f t="shared" si="21"/>
        <v>805</v>
      </c>
      <c r="U58" s="73">
        <f t="shared" si="12"/>
        <v>805</v>
      </c>
      <c r="V58" s="72">
        <f t="shared" si="13"/>
        <v>1610</v>
      </c>
      <c r="W58" s="73">
        <f t="shared" si="14"/>
        <v>1</v>
      </c>
      <c r="X58" s="73"/>
      <c r="Y58" s="73">
        <f t="shared" si="15"/>
        <v>805</v>
      </c>
      <c r="Z58" s="73" t="e">
        <f t="shared" si="16"/>
        <v>#NUM!</v>
      </c>
      <c r="AA58" s="73" t="e">
        <f t="shared" si="17"/>
        <v>#NUM!</v>
      </c>
      <c r="AB58" s="73" t="e">
        <f t="shared" si="18"/>
        <v>#NUM!</v>
      </c>
      <c r="AC58" s="73" t="e">
        <f t="shared" si="19"/>
        <v>#NUM!</v>
      </c>
      <c r="AD58" s="73" t="e">
        <f t="shared" si="20"/>
        <v>#NUM!</v>
      </c>
    </row>
    <row r="59" spans="1:30" s="71" customFormat="1" ht="15">
      <c r="A59" s="71" t="s">
        <v>255</v>
      </c>
      <c r="B59" s="71" t="s">
        <v>24</v>
      </c>
      <c r="C59" s="72">
        <f t="shared" si="11"/>
        <v>1606</v>
      </c>
      <c r="E59" s="73"/>
      <c r="F59" s="73"/>
      <c r="G59" s="73"/>
      <c r="H59" s="73"/>
      <c r="I59" s="73">
        <v>803</v>
      </c>
      <c r="J59" s="73"/>
      <c r="K59" s="73"/>
      <c r="L59" s="73"/>
      <c r="M59" s="73"/>
      <c r="N59" s="73"/>
      <c r="O59" s="73"/>
      <c r="P59" s="91"/>
      <c r="Q59" s="73"/>
      <c r="R59" s="73"/>
      <c r="S59" s="73"/>
      <c r="T59" s="64">
        <f t="shared" si="21"/>
        <v>803</v>
      </c>
      <c r="U59" s="73">
        <f t="shared" si="12"/>
        <v>803</v>
      </c>
      <c r="V59" s="72">
        <f t="shared" si="13"/>
        <v>1606</v>
      </c>
      <c r="W59" s="73">
        <f t="shared" si="14"/>
        <v>1</v>
      </c>
      <c r="X59" s="73"/>
      <c r="Y59" s="73">
        <f t="shared" si="15"/>
        <v>803</v>
      </c>
      <c r="Z59" s="73" t="e">
        <f t="shared" si="16"/>
        <v>#NUM!</v>
      </c>
      <c r="AA59" s="73" t="e">
        <f t="shared" si="17"/>
        <v>#NUM!</v>
      </c>
      <c r="AB59" s="73" t="e">
        <f t="shared" si="18"/>
        <v>#NUM!</v>
      </c>
      <c r="AC59" s="73" t="e">
        <f t="shared" si="19"/>
        <v>#NUM!</v>
      </c>
      <c r="AD59" s="73" t="e">
        <f t="shared" si="20"/>
        <v>#NUM!</v>
      </c>
    </row>
    <row r="60" spans="1:30" s="71" customFormat="1" ht="15">
      <c r="A60" s="73" t="s">
        <v>264</v>
      </c>
      <c r="B60" s="73" t="s">
        <v>94</v>
      </c>
      <c r="C60" s="72">
        <f t="shared" si="11"/>
        <v>1574</v>
      </c>
      <c r="D60" s="73"/>
      <c r="E60" s="73"/>
      <c r="F60" s="73"/>
      <c r="G60" s="73"/>
      <c r="H60" s="73"/>
      <c r="I60" s="73">
        <v>787</v>
      </c>
      <c r="J60" s="73"/>
      <c r="K60" s="73"/>
      <c r="L60" s="73"/>
      <c r="M60" s="73"/>
      <c r="N60" s="73"/>
      <c r="O60" s="73"/>
      <c r="Q60" s="73"/>
      <c r="R60" s="73"/>
      <c r="S60" s="73"/>
      <c r="T60" s="64">
        <f t="shared" si="21"/>
        <v>787</v>
      </c>
      <c r="U60" s="73">
        <f t="shared" si="12"/>
        <v>787</v>
      </c>
      <c r="V60" s="72">
        <f t="shared" si="13"/>
        <v>1574</v>
      </c>
      <c r="W60" s="73">
        <f t="shared" si="14"/>
        <v>1</v>
      </c>
      <c r="X60" s="73"/>
      <c r="Y60" s="73">
        <f t="shared" si="15"/>
        <v>787</v>
      </c>
      <c r="Z60" s="73" t="e">
        <f t="shared" si="16"/>
        <v>#NUM!</v>
      </c>
      <c r="AA60" s="73" t="e">
        <f t="shared" si="17"/>
        <v>#NUM!</v>
      </c>
      <c r="AB60" s="73" t="e">
        <f t="shared" si="18"/>
        <v>#NUM!</v>
      </c>
      <c r="AC60" s="73" t="e">
        <f t="shared" si="19"/>
        <v>#NUM!</v>
      </c>
      <c r="AD60" s="73" t="e">
        <f t="shared" si="20"/>
        <v>#NUM!</v>
      </c>
    </row>
    <row r="61" spans="1:30" s="71" customFormat="1" ht="15">
      <c r="A61" s="74" t="s">
        <v>221</v>
      </c>
      <c r="B61" s="74" t="s">
        <v>94</v>
      </c>
      <c r="C61" s="72">
        <f t="shared" si="11"/>
        <v>1548</v>
      </c>
      <c r="F61" s="71">
        <v>774</v>
      </c>
      <c r="P61" s="73"/>
      <c r="Q61" s="73"/>
      <c r="R61" s="73"/>
      <c r="S61" s="73"/>
      <c r="T61" s="64">
        <f t="shared" si="21"/>
        <v>774</v>
      </c>
      <c r="U61" s="73">
        <f t="shared" si="12"/>
        <v>774</v>
      </c>
      <c r="V61" s="72">
        <f t="shared" si="13"/>
        <v>1548</v>
      </c>
      <c r="W61" s="73">
        <f t="shared" si="14"/>
        <v>1</v>
      </c>
      <c r="X61" s="73"/>
      <c r="Y61" s="73">
        <f t="shared" si="15"/>
        <v>774</v>
      </c>
      <c r="Z61" s="73" t="e">
        <f t="shared" si="16"/>
        <v>#NUM!</v>
      </c>
      <c r="AA61" s="73" t="e">
        <f t="shared" si="17"/>
        <v>#NUM!</v>
      </c>
      <c r="AB61" s="73" t="e">
        <f t="shared" si="18"/>
        <v>#NUM!</v>
      </c>
      <c r="AC61" s="73" t="e">
        <f t="shared" si="19"/>
        <v>#NUM!</v>
      </c>
      <c r="AD61" s="73" t="e">
        <f t="shared" si="20"/>
        <v>#NUM!</v>
      </c>
    </row>
    <row r="62" spans="1:30" s="71" customFormat="1" ht="15">
      <c r="A62" s="71" t="s">
        <v>224</v>
      </c>
      <c r="B62" s="71" t="s">
        <v>85</v>
      </c>
      <c r="C62" s="72">
        <f t="shared" si="11"/>
        <v>1542</v>
      </c>
      <c r="E62" s="73"/>
      <c r="F62" s="73">
        <v>771</v>
      </c>
      <c r="G62" s="73"/>
      <c r="H62" s="73"/>
      <c r="I62" s="73"/>
      <c r="J62" s="73"/>
      <c r="K62" s="73"/>
      <c r="L62" s="73"/>
      <c r="M62" s="73"/>
      <c r="N62" s="73"/>
      <c r="O62" s="73"/>
      <c r="T62" s="64">
        <f t="shared" si="21"/>
        <v>771</v>
      </c>
      <c r="U62" s="73">
        <f t="shared" si="12"/>
        <v>771</v>
      </c>
      <c r="V62" s="72">
        <f t="shared" si="13"/>
        <v>1542</v>
      </c>
      <c r="W62" s="73">
        <f t="shared" si="14"/>
        <v>1</v>
      </c>
      <c r="X62" s="73"/>
      <c r="Y62" s="73">
        <f t="shared" si="15"/>
        <v>771</v>
      </c>
      <c r="Z62" s="73" t="e">
        <f t="shared" si="16"/>
        <v>#NUM!</v>
      </c>
      <c r="AA62" s="73" t="e">
        <f t="shared" si="17"/>
        <v>#NUM!</v>
      </c>
      <c r="AB62" s="73" t="e">
        <f t="shared" si="18"/>
        <v>#NUM!</v>
      </c>
      <c r="AC62" s="73" t="e">
        <f t="shared" si="19"/>
        <v>#NUM!</v>
      </c>
      <c r="AD62" s="73" t="e">
        <f t="shared" si="20"/>
        <v>#NUM!</v>
      </c>
    </row>
    <row r="63" spans="1:30" s="71" customFormat="1" ht="15">
      <c r="A63" s="71" t="s">
        <v>227</v>
      </c>
      <c r="B63" s="71" t="s">
        <v>94</v>
      </c>
      <c r="C63" s="72">
        <f t="shared" si="11"/>
        <v>1534</v>
      </c>
      <c r="F63" s="71">
        <v>767</v>
      </c>
      <c r="P63" s="73"/>
      <c r="Q63" s="73"/>
      <c r="R63" s="73"/>
      <c r="S63" s="73"/>
      <c r="T63" s="64">
        <f t="shared" si="21"/>
        <v>767</v>
      </c>
      <c r="U63" s="73">
        <f t="shared" si="12"/>
        <v>767</v>
      </c>
      <c r="V63" s="72">
        <f t="shared" si="13"/>
        <v>1534</v>
      </c>
      <c r="W63" s="73">
        <f t="shared" si="14"/>
        <v>1</v>
      </c>
      <c r="X63" s="73"/>
      <c r="Y63" s="73">
        <f t="shared" si="15"/>
        <v>767</v>
      </c>
      <c r="Z63" s="73" t="e">
        <f t="shared" si="16"/>
        <v>#NUM!</v>
      </c>
      <c r="AA63" s="73" t="e">
        <f t="shared" si="17"/>
        <v>#NUM!</v>
      </c>
      <c r="AB63" s="73" t="e">
        <f t="shared" si="18"/>
        <v>#NUM!</v>
      </c>
      <c r="AC63" s="73" t="e">
        <f t="shared" si="19"/>
        <v>#NUM!</v>
      </c>
      <c r="AD63" s="73" t="e">
        <f t="shared" si="20"/>
        <v>#NUM!</v>
      </c>
    </row>
    <row r="64" spans="1:30" s="71" customFormat="1" ht="15">
      <c r="A64" s="55" t="s">
        <v>113</v>
      </c>
      <c r="B64" s="55" t="s">
        <v>24</v>
      </c>
      <c r="C64" s="56">
        <f t="shared" si="11"/>
        <v>1517</v>
      </c>
      <c r="D64" s="55">
        <v>714</v>
      </c>
      <c r="E64" s="61"/>
      <c r="F64" s="61"/>
      <c r="G64" s="61">
        <v>803</v>
      </c>
      <c r="H64" s="61"/>
      <c r="I64" s="61"/>
      <c r="J64" s="61"/>
      <c r="K64" s="61"/>
      <c r="L64" s="61"/>
      <c r="M64" s="61"/>
      <c r="N64" s="61"/>
      <c r="O64" s="61"/>
      <c r="P64" s="55"/>
      <c r="Q64" s="55"/>
      <c r="R64" s="55"/>
      <c r="S64" s="55"/>
      <c r="T64" s="64">
        <f t="shared" si="21"/>
        <v>0</v>
      </c>
      <c r="U64" s="61">
        <f t="shared" si="12"/>
        <v>1517</v>
      </c>
      <c r="V64" s="56">
        <f t="shared" si="13"/>
        <v>1517</v>
      </c>
      <c r="W64" s="61">
        <f t="shared" si="14"/>
        <v>2</v>
      </c>
      <c r="X64" s="61"/>
      <c r="Y64" s="61">
        <f t="shared" si="15"/>
        <v>803</v>
      </c>
      <c r="Z64" s="61">
        <f t="shared" si="16"/>
        <v>714</v>
      </c>
      <c r="AA64" s="61" t="e">
        <f t="shared" si="17"/>
        <v>#NUM!</v>
      </c>
      <c r="AB64" s="61" t="e">
        <f t="shared" si="18"/>
        <v>#NUM!</v>
      </c>
      <c r="AC64" s="61" t="e">
        <f t="shared" si="19"/>
        <v>#NUM!</v>
      </c>
      <c r="AD64" s="61" t="e">
        <f t="shared" si="20"/>
        <v>#NUM!</v>
      </c>
    </row>
    <row r="65" spans="1:30" s="71" customFormat="1" ht="15">
      <c r="A65" s="55" t="s">
        <v>297</v>
      </c>
      <c r="B65" s="55" t="s">
        <v>85</v>
      </c>
      <c r="C65" s="56">
        <f t="shared" si="11"/>
        <v>1512</v>
      </c>
      <c r="D65" s="55"/>
      <c r="E65" s="61"/>
      <c r="F65" s="61"/>
      <c r="G65" s="61"/>
      <c r="H65" s="61"/>
      <c r="I65" s="61"/>
      <c r="J65" s="61"/>
      <c r="K65" s="61"/>
      <c r="L65" s="61"/>
      <c r="M65" s="61"/>
      <c r="N65" s="61"/>
      <c r="O65" s="61"/>
      <c r="P65" s="55"/>
      <c r="Q65" s="61">
        <v>756</v>
      </c>
      <c r="R65" s="61"/>
      <c r="S65" s="61"/>
      <c r="T65" s="93">
        <f t="shared" si="21"/>
        <v>756</v>
      </c>
      <c r="U65" s="61">
        <f t="shared" si="12"/>
        <v>756</v>
      </c>
      <c r="V65" s="56">
        <f t="shared" si="13"/>
        <v>1512</v>
      </c>
      <c r="W65" s="61">
        <f t="shared" si="14"/>
        <v>1</v>
      </c>
      <c r="X65" s="61"/>
      <c r="Y65" s="61">
        <f t="shared" si="15"/>
        <v>756</v>
      </c>
      <c r="Z65" s="61" t="e">
        <f t="shared" si="16"/>
        <v>#NUM!</v>
      </c>
      <c r="AA65" s="61" t="e">
        <f t="shared" si="17"/>
        <v>#NUM!</v>
      </c>
      <c r="AB65" s="61" t="e">
        <f t="shared" si="18"/>
        <v>#NUM!</v>
      </c>
      <c r="AC65" s="61" t="e">
        <f t="shared" si="19"/>
        <v>#NUM!</v>
      </c>
      <c r="AD65" s="61" t="e">
        <f t="shared" si="20"/>
        <v>#NUM!</v>
      </c>
    </row>
    <row r="66" spans="1:30" s="71" customFormat="1" ht="15">
      <c r="A66" s="71" t="s">
        <v>219</v>
      </c>
      <c r="B66" s="71" t="s">
        <v>85</v>
      </c>
      <c r="C66" s="72">
        <f t="shared" si="11"/>
        <v>1480</v>
      </c>
      <c r="E66" s="73"/>
      <c r="F66" s="73">
        <v>740</v>
      </c>
      <c r="G66" s="73"/>
      <c r="H66" s="73"/>
      <c r="I66" s="73"/>
      <c r="J66" s="73"/>
      <c r="K66" s="73"/>
      <c r="L66" s="73"/>
      <c r="M66" s="73"/>
      <c r="N66" s="73"/>
      <c r="O66" s="73"/>
      <c r="T66" s="64">
        <f t="shared" si="21"/>
        <v>740</v>
      </c>
      <c r="U66" s="73">
        <f t="shared" si="12"/>
        <v>740</v>
      </c>
      <c r="V66" s="72">
        <f t="shared" si="13"/>
        <v>1480</v>
      </c>
      <c r="W66" s="73">
        <f t="shared" si="14"/>
        <v>1</v>
      </c>
      <c r="X66" s="73"/>
      <c r="Y66" s="73">
        <f t="shared" si="15"/>
        <v>740</v>
      </c>
      <c r="Z66" s="73" t="e">
        <f t="shared" si="16"/>
        <v>#NUM!</v>
      </c>
      <c r="AA66" s="73" t="e">
        <f t="shared" si="17"/>
        <v>#NUM!</v>
      </c>
      <c r="AB66" s="73" t="e">
        <f t="shared" si="18"/>
        <v>#NUM!</v>
      </c>
      <c r="AC66" s="73" t="e">
        <f t="shared" si="19"/>
        <v>#NUM!</v>
      </c>
      <c r="AD66" s="73" t="e">
        <f t="shared" si="20"/>
        <v>#NUM!</v>
      </c>
    </row>
    <row r="67" spans="1:30" s="71" customFormat="1" ht="15">
      <c r="A67" s="61" t="s">
        <v>228</v>
      </c>
      <c r="B67" s="61" t="s">
        <v>94</v>
      </c>
      <c r="C67" s="56">
        <f t="shared" si="11"/>
        <v>1478</v>
      </c>
      <c r="D67" s="55"/>
      <c r="E67" s="61"/>
      <c r="F67" s="61">
        <v>739</v>
      </c>
      <c r="G67" s="61"/>
      <c r="H67" s="61"/>
      <c r="I67" s="61"/>
      <c r="J67" s="61"/>
      <c r="K67" s="61"/>
      <c r="L67" s="61"/>
      <c r="M67" s="61"/>
      <c r="N67" s="61"/>
      <c r="O67" s="61"/>
      <c r="P67" s="61"/>
      <c r="Q67" s="61"/>
      <c r="R67" s="61"/>
      <c r="S67" s="61"/>
      <c r="T67" s="64">
        <f t="shared" si="21"/>
        <v>739</v>
      </c>
      <c r="U67" s="61">
        <f t="shared" si="12"/>
        <v>739</v>
      </c>
      <c r="V67" s="56">
        <f t="shared" si="13"/>
        <v>1478</v>
      </c>
      <c r="W67" s="61">
        <f t="shared" si="14"/>
        <v>1</v>
      </c>
      <c r="X67" s="61"/>
      <c r="Y67" s="61">
        <f t="shared" si="15"/>
        <v>739</v>
      </c>
      <c r="Z67" s="61" t="e">
        <f t="shared" si="16"/>
        <v>#NUM!</v>
      </c>
      <c r="AA67" s="61" t="e">
        <f t="shared" si="17"/>
        <v>#NUM!</v>
      </c>
      <c r="AB67" s="61" t="e">
        <f t="shared" si="18"/>
        <v>#NUM!</v>
      </c>
      <c r="AC67" s="61" t="e">
        <f t="shared" si="19"/>
        <v>#NUM!</v>
      </c>
      <c r="AD67" s="61" t="e">
        <f t="shared" si="20"/>
        <v>#NUM!</v>
      </c>
    </row>
    <row r="68" spans="1:30" s="71" customFormat="1" ht="15">
      <c r="A68" s="71" t="s">
        <v>266</v>
      </c>
      <c r="B68" s="71" t="s">
        <v>94</v>
      </c>
      <c r="C68" s="72">
        <f aca="true" t="shared" si="22" ref="C68:C99">IF($V68,$T68+$U68,0)</f>
        <v>1478</v>
      </c>
      <c r="I68" s="71">
        <v>739</v>
      </c>
      <c r="T68" s="64">
        <f t="shared" si="21"/>
        <v>739</v>
      </c>
      <c r="U68" s="73">
        <f aca="true" t="shared" si="23" ref="U68:U99">IF(W68=1,Y68,IF(W68=2,Y68+Z68,IF(W68=3,SUM(Y68:AA68),IF(W68=4,SUM(Y68:AB68),IF(W68=5,SUM(Y68:AC68),SUM(Y68:AD68))))))</f>
        <v>739</v>
      </c>
      <c r="V68" s="73">
        <f aca="true" t="shared" si="24" ref="V68:V99">SUM(D68:S68)+T68</f>
        <v>1478</v>
      </c>
      <c r="W68" s="73">
        <f aca="true" t="shared" si="25" ref="W68:W99">COUNT($D68:$S68)</f>
        <v>1</v>
      </c>
      <c r="X68" s="73"/>
      <c r="Y68" s="73">
        <f aca="true" t="shared" si="26" ref="Y68:Y99">LARGE(D68:S68,1)</f>
        <v>739</v>
      </c>
      <c r="Z68" s="73" t="e">
        <f aca="true" t="shared" si="27" ref="Z68:Z99">LARGE(D68:S68,2)</f>
        <v>#NUM!</v>
      </c>
      <c r="AA68" s="73" t="e">
        <f aca="true" t="shared" si="28" ref="AA68:AA99">LARGE(D68:S68,3)</f>
        <v>#NUM!</v>
      </c>
      <c r="AB68" s="73" t="e">
        <f aca="true" t="shared" si="29" ref="AB68:AB99">LARGE(D68:S68,4)</f>
        <v>#NUM!</v>
      </c>
      <c r="AC68" s="73" t="e">
        <f aca="true" t="shared" si="30" ref="AC68:AC99">LARGE(D68:S68,5)</f>
        <v>#NUM!</v>
      </c>
      <c r="AD68" s="73" t="e">
        <f aca="true" t="shared" si="31" ref="AD68:AD99">LARGE(D68:S68,6)</f>
        <v>#NUM!</v>
      </c>
    </row>
    <row r="69" spans="1:30" s="71" customFormat="1" ht="15">
      <c r="A69" s="71" t="s">
        <v>215</v>
      </c>
      <c r="B69" s="71" t="s">
        <v>92</v>
      </c>
      <c r="C69" s="72">
        <f t="shared" si="22"/>
        <v>1472</v>
      </c>
      <c r="F69" s="71">
        <v>736</v>
      </c>
      <c r="T69" s="64">
        <f t="shared" si="21"/>
        <v>736</v>
      </c>
      <c r="U69" s="73">
        <f t="shared" si="23"/>
        <v>736</v>
      </c>
      <c r="V69" s="72">
        <f t="shared" si="24"/>
        <v>1472</v>
      </c>
      <c r="W69" s="73">
        <f t="shared" si="25"/>
        <v>1</v>
      </c>
      <c r="X69" s="73"/>
      <c r="Y69" s="73">
        <f t="shared" si="26"/>
        <v>736</v>
      </c>
      <c r="Z69" s="73" t="e">
        <f t="shared" si="27"/>
        <v>#NUM!</v>
      </c>
      <c r="AA69" s="73" t="e">
        <f t="shared" si="28"/>
        <v>#NUM!</v>
      </c>
      <c r="AB69" s="73" t="e">
        <f t="shared" si="29"/>
        <v>#NUM!</v>
      </c>
      <c r="AC69" s="73" t="e">
        <f t="shared" si="30"/>
        <v>#NUM!</v>
      </c>
      <c r="AD69" s="73" t="e">
        <f t="shared" si="31"/>
        <v>#NUM!</v>
      </c>
    </row>
    <row r="70" spans="1:30" s="71" customFormat="1" ht="15">
      <c r="A70" s="55" t="s">
        <v>99</v>
      </c>
      <c r="B70" s="55" t="s">
        <v>85</v>
      </c>
      <c r="C70" s="56">
        <f t="shared" si="22"/>
        <v>1471</v>
      </c>
      <c r="D70" s="55"/>
      <c r="E70" s="61">
        <v>709</v>
      </c>
      <c r="F70" s="61"/>
      <c r="G70" s="61">
        <v>762</v>
      </c>
      <c r="H70" s="61"/>
      <c r="I70" s="61"/>
      <c r="J70" s="61"/>
      <c r="K70" s="61"/>
      <c r="L70" s="61"/>
      <c r="M70" s="61"/>
      <c r="N70" s="61"/>
      <c r="O70" s="61"/>
      <c r="P70" s="61"/>
      <c r="Q70" s="61"/>
      <c r="R70" s="61"/>
      <c r="S70" s="61"/>
      <c r="T70" s="64">
        <f t="shared" si="21"/>
        <v>0</v>
      </c>
      <c r="U70" s="61">
        <f t="shared" si="23"/>
        <v>1471</v>
      </c>
      <c r="V70" s="56">
        <f t="shared" si="24"/>
        <v>1471</v>
      </c>
      <c r="W70" s="61">
        <f t="shared" si="25"/>
        <v>2</v>
      </c>
      <c r="X70" s="61"/>
      <c r="Y70" s="61">
        <f t="shared" si="26"/>
        <v>762</v>
      </c>
      <c r="Z70" s="61">
        <f t="shared" si="27"/>
        <v>709</v>
      </c>
      <c r="AA70" s="61" t="e">
        <f t="shared" si="28"/>
        <v>#NUM!</v>
      </c>
      <c r="AB70" s="61" t="e">
        <f t="shared" si="29"/>
        <v>#NUM!</v>
      </c>
      <c r="AC70" s="61" t="e">
        <f t="shared" si="30"/>
        <v>#NUM!</v>
      </c>
      <c r="AD70" s="61" t="e">
        <f t="shared" si="31"/>
        <v>#NUM!</v>
      </c>
    </row>
    <row r="71" spans="1:30" s="71" customFormat="1" ht="15">
      <c r="A71" s="55" t="s">
        <v>213</v>
      </c>
      <c r="B71" s="55" t="s">
        <v>85</v>
      </c>
      <c r="C71" s="56">
        <f t="shared" si="22"/>
        <v>1446</v>
      </c>
      <c r="D71" s="55"/>
      <c r="E71" s="61"/>
      <c r="F71" s="61">
        <v>723</v>
      </c>
      <c r="G71" s="61"/>
      <c r="H71" s="61"/>
      <c r="I71" s="61"/>
      <c r="J71" s="61"/>
      <c r="K71" s="61"/>
      <c r="L71" s="61"/>
      <c r="M71" s="61"/>
      <c r="N71" s="61"/>
      <c r="O71" s="61"/>
      <c r="P71" s="55"/>
      <c r="Q71" s="55"/>
      <c r="R71" s="55"/>
      <c r="S71" s="55"/>
      <c r="T71" s="64">
        <f t="shared" si="21"/>
        <v>723</v>
      </c>
      <c r="U71" s="61">
        <f t="shared" si="23"/>
        <v>723</v>
      </c>
      <c r="V71" s="56">
        <f t="shared" si="24"/>
        <v>1446</v>
      </c>
      <c r="W71" s="61">
        <f t="shared" si="25"/>
        <v>1</v>
      </c>
      <c r="X71" s="61"/>
      <c r="Y71" s="61">
        <f t="shared" si="26"/>
        <v>723</v>
      </c>
      <c r="Z71" s="61" t="e">
        <f t="shared" si="27"/>
        <v>#NUM!</v>
      </c>
      <c r="AA71" s="61" t="e">
        <f t="shared" si="28"/>
        <v>#NUM!</v>
      </c>
      <c r="AB71" s="61" t="e">
        <f t="shared" si="29"/>
        <v>#NUM!</v>
      </c>
      <c r="AC71" s="61" t="e">
        <f t="shared" si="30"/>
        <v>#NUM!</v>
      </c>
      <c r="AD71" s="61" t="e">
        <f t="shared" si="31"/>
        <v>#NUM!</v>
      </c>
    </row>
    <row r="72" spans="1:30" s="71" customFormat="1" ht="15">
      <c r="A72" s="61" t="s">
        <v>220</v>
      </c>
      <c r="B72" s="61" t="s">
        <v>85</v>
      </c>
      <c r="C72" s="56">
        <f t="shared" si="22"/>
        <v>1392</v>
      </c>
      <c r="D72" s="61"/>
      <c r="E72" s="55"/>
      <c r="F72" s="55">
        <v>696</v>
      </c>
      <c r="G72" s="55"/>
      <c r="H72" s="55"/>
      <c r="I72" s="55"/>
      <c r="J72" s="55"/>
      <c r="K72" s="55"/>
      <c r="L72" s="55"/>
      <c r="M72" s="55"/>
      <c r="N72" s="55"/>
      <c r="O72" s="55"/>
      <c r="P72" s="61"/>
      <c r="Q72" s="61"/>
      <c r="R72" s="61"/>
      <c r="S72" s="61"/>
      <c r="T72" s="64">
        <f t="shared" si="21"/>
        <v>696</v>
      </c>
      <c r="U72" s="61">
        <f t="shared" si="23"/>
        <v>696</v>
      </c>
      <c r="V72" s="56">
        <f t="shared" si="24"/>
        <v>1392</v>
      </c>
      <c r="W72" s="61">
        <f t="shared" si="25"/>
        <v>1</v>
      </c>
      <c r="X72" s="61"/>
      <c r="Y72" s="61">
        <f t="shared" si="26"/>
        <v>696</v>
      </c>
      <c r="Z72" s="61" t="e">
        <f t="shared" si="27"/>
        <v>#NUM!</v>
      </c>
      <c r="AA72" s="61" t="e">
        <f t="shared" si="28"/>
        <v>#NUM!</v>
      </c>
      <c r="AB72" s="61" t="e">
        <f t="shared" si="29"/>
        <v>#NUM!</v>
      </c>
      <c r="AC72" s="61" t="e">
        <f t="shared" si="30"/>
        <v>#NUM!</v>
      </c>
      <c r="AD72" s="61" t="e">
        <f t="shared" si="31"/>
        <v>#NUM!</v>
      </c>
    </row>
    <row r="73" spans="1:30" s="71" customFormat="1" ht="15">
      <c r="A73" s="71" t="s">
        <v>293</v>
      </c>
      <c r="B73" s="71" t="s">
        <v>92</v>
      </c>
      <c r="C73" s="72">
        <f t="shared" si="22"/>
        <v>1374</v>
      </c>
      <c r="P73" s="73"/>
      <c r="Q73" s="73"/>
      <c r="R73" s="73">
        <v>687</v>
      </c>
      <c r="S73" s="73"/>
      <c r="T73" s="93">
        <f t="shared" si="21"/>
        <v>687</v>
      </c>
      <c r="U73" s="73">
        <f t="shared" si="23"/>
        <v>687</v>
      </c>
      <c r="V73" s="72">
        <f t="shared" si="24"/>
        <v>1374</v>
      </c>
      <c r="W73" s="73">
        <f t="shared" si="25"/>
        <v>1</v>
      </c>
      <c r="X73" s="73"/>
      <c r="Y73" s="73">
        <f t="shared" si="26"/>
        <v>687</v>
      </c>
      <c r="Z73" s="73" t="e">
        <f t="shared" si="27"/>
        <v>#NUM!</v>
      </c>
      <c r="AA73" s="73" t="e">
        <f t="shared" si="28"/>
        <v>#NUM!</v>
      </c>
      <c r="AB73" s="73" t="e">
        <f t="shared" si="29"/>
        <v>#NUM!</v>
      </c>
      <c r="AC73" s="73" t="e">
        <f t="shared" si="30"/>
        <v>#NUM!</v>
      </c>
      <c r="AD73" s="73" t="e">
        <f t="shared" si="31"/>
        <v>#NUM!</v>
      </c>
    </row>
    <row r="74" spans="1:30" s="71" customFormat="1" ht="15">
      <c r="A74" s="55" t="s">
        <v>303</v>
      </c>
      <c r="B74" s="55" t="s">
        <v>85</v>
      </c>
      <c r="C74" s="56">
        <f t="shared" si="22"/>
        <v>1372</v>
      </c>
      <c r="D74" s="55"/>
      <c r="E74" s="61"/>
      <c r="F74" s="61"/>
      <c r="G74" s="61"/>
      <c r="H74" s="61"/>
      <c r="I74" s="61"/>
      <c r="J74" s="61"/>
      <c r="K74" s="61"/>
      <c r="L74" s="61"/>
      <c r="M74" s="61"/>
      <c r="N74" s="61"/>
      <c r="O74" s="61"/>
      <c r="P74" s="55"/>
      <c r="Q74" s="61">
        <v>686</v>
      </c>
      <c r="R74" s="61"/>
      <c r="S74" s="61"/>
      <c r="T74" s="93">
        <f>MAX($D74,$G74,$N74,$Q74,$R74,)</f>
        <v>686</v>
      </c>
      <c r="U74" s="61">
        <f t="shared" si="23"/>
        <v>686</v>
      </c>
      <c r="V74" s="56">
        <f t="shared" si="24"/>
        <v>1372</v>
      </c>
      <c r="W74" s="61">
        <f t="shared" si="25"/>
        <v>1</v>
      </c>
      <c r="X74" s="61"/>
      <c r="Y74" s="61">
        <f t="shared" si="26"/>
        <v>686</v>
      </c>
      <c r="Z74" s="61" t="e">
        <f t="shared" si="27"/>
        <v>#NUM!</v>
      </c>
      <c r="AA74" s="61" t="e">
        <f t="shared" si="28"/>
        <v>#NUM!</v>
      </c>
      <c r="AB74" s="61" t="e">
        <f t="shared" si="29"/>
        <v>#NUM!</v>
      </c>
      <c r="AC74" s="61" t="e">
        <f t="shared" si="30"/>
        <v>#NUM!</v>
      </c>
      <c r="AD74" s="61" t="e">
        <f t="shared" si="31"/>
        <v>#NUM!</v>
      </c>
    </row>
    <row r="75" spans="1:30" s="71" customFormat="1" ht="15">
      <c r="A75" s="71" t="s">
        <v>259</v>
      </c>
      <c r="B75" s="71" t="s">
        <v>94</v>
      </c>
      <c r="C75" s="72">
        <f t="shared" si="22"/>
        <v>1340</v>
      </c>
      <c r="I75" s="71">
        <v>670</v>
      </c>
      <c r="P75" s="73"/>
      <c r="Q75" s="73"/>
      <c r="R75" s="73"/>
      <c r="S75" s="73"/>
      <c r="T75" s="64">
        <f aca="true" t="shared" si="32" ref="T75:T97">MAX($F75,$I75,$L75,$M75,$Q75,$R75)</f>
        <v>670</v>
      </c>
      <c r="U75" s="73">
        <f t="shared" si="23"/>
        <v>670</v>
      </c>
      <c r="V75" s="72">
        <f t="shared" si="24"/>
        <v>1340</v>
      </c>
      <c r="W75" s="73">
        <f t="shared" si="25"/>
        <v>1</v>
      </c>
      <c r="X75" s="73"/>
      <c r="Y75" s="73">
        <f t="shared" si="26"/>
        <v>670</v>
      </c>
      <c r="Z75" s="73" t="e">
        <f t="shared" si="27"/>
        <v>#NUM!</v>
      </c>
      <c r="AA75" s="73" t="e">
        <f t="shared" si="28"/>
        <v>#NUM!</v>
      </c>
      <c r="AB75" s="73" t="e">
        <f t="shared" si="29"/>
        <v>#NUM!</v>
      </c>
      <c r="AC75" s="73" t="e">
        <f t="shared" si="30"/>
        <v>#NUM!</v>
      </c>
      <c r="AD75" s="73" t="e">
        <f t="shared" si="31"/>
        <v>#NUM!</v>
      </c>
    </row>
    <row r="76" spans="1:30" s="71" customFormat="1" ht="15">
      <c r="A76" s="55" t="s">
        <v>301</v>
      </c>
      <c r="B76" s="55" t="s">
        <v>92</v>
      </c>
      <c r="C76" s="56">
        <f t="shared" si="22"/>
        <v>1328</v>
      </c>
      <c r="D76" s="55"/>
      <c r="E76" s="61"/>
      <c r="F76" s="61"/>
      <c r="G76" s="61"/>
      <c r="H76" s="61"/>
      <c r="I76" s="61"/>
      <c r="J76" s="61"/>
      <c r="K76" s="61"/>
      <c r="L76" s="61"/>
      <c r="M76" s="61"/>
      <c r="N76" s="61"/>
      <c r="O76" s="61"/>
      <c r="P76" s="55"/>
      <c r="Q76" s="61">
        <v>664</v>
      </c>
      <c r="R76" s="61"/>
      <c r="S76" s="61"/>
      <c r="T76" s="93">
        <f t="shared" si="32"/>
        <v>664</v>
      </c>
      <c r="U76" s="61">
        <f t="shared" si="23"/>
        <v>664</v>
      </c>
      <c r="V76" s="56">
        <f t="shared" si="24"/>
        <v>1328</v>
      </c>
      <c r="W76" s="61">
        <f t="shared" si="25"/>
        <v>1</v>
      </c>
      <c r="X76" s="61"/>
      <c r="Y76" s="61">
        <f t="shared" si="26"/>
        <v>664</v>
      </c>
      <c r="Z76" s="61" t="e">
        <f t="shared" si="27"/>
        <v>#NUM!</v>
      </c>
      <c r="AA76" s="61" t="e">
        <f t="shared" si="28"/>
        <v>#NUM!</v>
      </c>
      <c r="AB76" s="61" t="e">
        <f t="shared" si="29"/>
        <v>#NUM!</v>
      </c>
      <c r="AC76" s="61" t="e">
        <f t="shared" si="30"/>
        <v>#NUM!</v>
      </c>
      <c r="AD76" s="61" t="e">
        <f t="shared" si="31"/>
        <v>#NUM!</v>
      </c>
    </row>
    <row r="77" spans="1:30" s="71" customFormat="1" ht="15">
      <c r="A77" s="71" t="s">
        <v>262</v>
      </c>
      <c r="B77" s="71" t="s">
        <v>94</v>
      </c>
      <c r="C77" s="72">
        <f t="shared" si="22"/>
        <v>1276</v>
      </c>
      <c r="E77" s="73"/>
      <c r="F77" s="73"/>
      <c r="G77" s="73"/>
      <c r="H77" s="73"/>
      <c r="I77" s="73">
        <v>638</v>
      </c>
      <c r="J77" s="73"/>
      <c r="K77" s="73"/>
      <c r="L77" s="73"/>
      <c r="M77" s="73"/>
      <c r="N77" s="73"/>
      <c r="O77" s="73"/>
      <c r="T77" s="64">
        <f t="shared" si="32"/>
        <v>638</v>
      </c>
      <c r="U77" s="73">
        <f t="shared" si="23"/>
        <v>638</v>
      </c>
      <c r="V77" s="72">
        <f t="shared" si="24"/>
        <v>1276</v>
      </c>
      <c r="W77" s="73">
        <f t="shared" si="25"/>
        <v>1</v>
      </c>
      <c r="X77" s="73"/>
      <c r="Y77" s="73">
        <f t="shared" si="26"/>
        <v>638</v>
      </c>
      <c r="Z77" s="73" t="e">
        <f t="shared" si="27"/>
        <v>#NUM!</v>
      </c>
      <c r="AA77" s="73" t="e">
        <f t="shared" si="28"/>
        <v>#NUM!</v>
      </c>
      <c r="AB77" s="73" t="e">
        <f t="shared" si="29"/>
        <v>#NUM!</v>
      </c>
      <c r="AC77" s="73" t="e">
        <f t="shared" si="30"/>
        <v>#NUM!</v>
      </c>
      <c r="AD77" s="73" t="e">
        <f t="shared" si="31"/>
        <v>#NUM!</v>
      </c>
    </row>
    <row r="78" spans="1:30" s="71" customFormat="1" ht="15">
      <c r="A78" s="55" t="s">
        <v>299</v>
      </c>
      <c r="B78" s="55" t="s">
        <v>85</v>
      </c>
      <c r="C78" s="56">
        <f t="shared" si="22"/>
        <v>1242</v>
      </c>
      <c r="D78" s="55"/>
      <c r="E78" s="61"/>
      <c r="F78" s="61"/>
      <c r="G78" s="61"/>
      <c r="H78" s="61"/>
      <c r="I78" s="61"/>
      <c r="J78" s="61"/>
      <c r="K78" s="61"/>
      <c r="L78" s="61"/>
      <c r="M78" s="61"/>
      <c r="N78" s="61"/>
      <c r="O78" s="61"/>
      <c r="P78" s="55"/>
      <c r="Q78" s="61">
        <v>621</v>
      </c>
      <c r="R78" s="61"/>
      <c r="S78" s="61"/>
      <c r="T78" s="93">
        <f t="shared" si="32"/>
        <v>621</v>
      </c>
      <c r="U78" s="61">
        <f t="shared" si="23"/>
        <v>621</v>
      </c>
      <c r="V78" s="56">
        <f t="shared" si="24"/>
        <v>1242</v>
      </c>
      <c r="W78" s="61">
        <f t="shared" si="25"/>
        <v>1</v>
      </c>
      <c r="X78" s="61"/>
      <c r="Y78" s="61">
        <f t="shared" si="26"/>
        <v>621</v>
      </c>
      <c r="Z78" s="61" t="e">
        <f t="shared" si="27"/>
        <v>#NUM!</v>
      </c>
      <c r="AA78" s="61" t="e">
        <f t="shared" si="28"/>
        <v>#NUM!</v>
      </c>
      <c r="AB78" s="61" t="e">
        <f t="shared" si="29"/>
        <v>#NUM!</v>
      </c>
      <c r="AC78" s="61" t="e">
        <f t="shared" si="30"/>
        <v>#NUM!</v>
      </c>
      <c r="AD78" s="61" t="e">
        <f t="shared" si="31"/>
        <v>#NUM!</v>
      </c>
    </row>
    <row r="79" spans="1:30" s="71" customFormat="1" ht="15">
      <c r="A79" s="71" t="s">
        <v>214</v>
      </c>
      <c r="B79" s="71" t="s">
        <v>85</v>
      </c>
      <c r="C79" s="72">
        <f t="shared" si="22"/>
        <v>1158</v>
      </c>
      <c r="E79" s="73"/>
      <c r="F79" s="73">
        <v>579</v>
      </c>
      <c r="G79" s="73"/>
      <c r="H79" s="73"/>
      <c r="I79" s="73"/>
      <c r="J79" s="73"/>
      <c r="K79" s="73"/>
      <c r="L79" s="73"/>
      <c r="M79" s="73"/>
      <c r="N79" s="73"/>
      <c r="P79" s="73"/>
      <c r="Q79" s="73"/>
      <c r="R79" s="73"/>
      <c r="S79" s="73"/>
      <c r="T79" s="64">
        <f t="shared" si="32"/>
        <v>579</v>
      </c>
      <c r="U79" s="73">
        <f t="shared" si="23"/>
        <v>579</v>
      </c>
      <c r="V79" s="72">
        <f t="shared" si="24"/>
        <v>1158</v>
      </c>
      <c r="W79" s="73">
        <f t="shared" si="25"/>
        <v>1</v>
      </c>
      <c r="X79" s="73"/>
      <c r="Y79" s="73">
        <f t="shared" si="26"/>
        <v>579</v>
      </c>
      <c r="Z79" s="73" t="e">
        <f t="shared" si="27"/>
        <v>#NUM!</v>
      </c>
      <c r="AA79" s="73" t="e">
        <f t="shared" si="28"/>
        <v>#NUM!</v>
      </c>
      <c r="AB79" s="73" t="e">
        <f t="shared" si="29"/>
        <v>#NUM!</v>
      </c>
      <c r="AC79" s="73" t="e">
        <f t="shared" si="30"/>
        <v>#NUM!</v>
      </c>
      <c r="AD79" s="73" t="e">
        <f t="shared" si="31"/>
        <v>#NUM!</v>
      </c>
    </row>
    <row r="80" spans="1:30" s="71" customFormat="1" ht="15">
      <c r="A80" s="55" t="s">
        <v>245</v>
      </c>
      <c r="B80" s="55" t="s">
        <v>24</v>
      </c>
      <c r="C80" s="56">
        <f t="shared" si="22"/>
        <v>1077</v>
      </c>
      <c r="D80" s="55"/>
      <c r="E80" s="55"/>
      <c r="F80" s="55"/>
      <c r="G80" s="55">
        <v>1077</v>
      </c>
      <c r="H80" s="55"/>
      <c r="I80" s="55"/>
      <c r="J80" s="55"/>
      <c r="K80" s="55"/>
      <c r="L80" s="55"/>
      <c r="M80" s="55"/>
      <c r="N80" s="55"/>
      <c r="O80" s="55"/>
      <c r="P80" s="55"/>
      <c r="Q80" s="55"/>
      <c r="R80" s="55"/>
      <c r="S80" s="55"/>
      <c r="T80" s="64">
        <f t="shared" si="32"/>
        <v>0</v>
      </c>
      <c r="U80" s="61">
        <f t="shared" si="23"/>
        <v>1077</v>
      </c>
      <c r="V80" s="61">
        <f t="shared" si="24"/>
        <v>1077</v>
      </c>
      <c r="W80" s="61">
        <f t="shared" si="25"/>
        <v>1</v>
      </c>
      <c r="X80" s="61"/>
      <c r="Y80" s="61">
        <f t="shared" si="26"/>
        <v>1077</v>
      </c>
      <c r="Z80" s="61" t="e">
        <f t="shared" si="27"/>
        <v>#NUM!</v>
      </c>
      <c r="AA80" s="61" t="e">
        <f t="shared" si="28"/>
        <v>#NUM!</v>
      </c>
      <c r="AB80" s="61" t="e">
        <f t="shared" si="29"/>
        <v>#NUM!</v>
      </c>
      <c r="AC80" s="61" t="e">
        <f t="shared" si="30"/>
        <v>#NUM!</v>
      </c>
      <c r="AD80" s="61" t="e">
        <f t="shared" si="31"/>
        <v>#NUM!</v>
      </c>
    </row>
    <row r="81" spans="1:30" s="71" customFormat="1" ht="15">
      <c r="A81" s="55" t="s">
        <v>248</v>
      </c>
      <c r="B81" s="55" t="s">
        <v>22</v>
      </c>
      <c r="C81" s="56">
        <f t="shared" si="22"/>
        <v>1077</v>
      </c>
      <c r="D81" s="55"/>
      <c r="E81" s="61"/>
      <c r="F81" s="61"/>
      <c r="G81" s="61">
        <v>1077</v>
      </c>
      <c r="H81" s="61"/>
      <c r="I81" s="61"/>
      <c r="J81" s="61"/>
      <c r="K81" s="61"/>
      <c r="L81" s="61"/>
      <c r="M81" s="61"/>
      <c r="N81" s="61"/>
      <c r="O81" s="61"/>
      <c r="P81" s="55"/>
      <c r="Q81" s="55"/>
      <c r="R81" s="55"/>
      <c r="S81" s="55"/>
      <c r="T81" s="64">
        <f t="shared" si="32"/>
        <v>0</v>
      </c>
      <c r="U81" s="61">
        <f t="shared" si="23"/>
        <v>1077</v>
      </c>
      <c r="V81" s="56">
        <f t="shared" si="24"/>
        <v>1077</v>
      </c>
      <c r="W81" s="61">
        <f t="shared" si="25"/>
        <v>1</v>
      </c>
      <c r="X81" s="61"/>
      <c r="Y81" s="61">
        <f t="shared" si="26"/>
        <v>1077</v>
      </c>
      <c r="Z81" s="61" t="e">
        <f t="shared" si="27"/>
        <v>#NUM!</v>
      </c>
      <c r="AA81" s="61" t="e">
        <f t="shared" si="28"/>
        <v>#NUM!</v>
      </c>
      <c r="AB81" s="61" t="e">
        <f t="shared" si="29"/>
        <v>#NUM!</v>
      </c>
      <c r="AC81" s="61" t="e">
        <f t="shared" si="30"/>
        <v>#NUM!</v>
      </c>
      <c r="AD81" s="61" t="e">
        <f t="shared" si="31"/>
        <v>#NUM!</v>
      </c>
    </row>
    <row r="82" spans="1:30" s="71" customFormat="1" ht="15">
      <c r="A82" s="71" t="s">
        <v>240</v>
      </c>
      <c r="B82" s="71" t="s">
        <v>24</v>
      </c>
      <c r="C82" s="72">
        <f t="shared" si="22"/>
        <v>1029</v>
      </c>
      <c r="G82" s="71">
        <v>1029</v>
      </c>
      <c r="T82" s="64">
        <f t="shared" si="32"/>
        <v>0</v>
      </c>
      <c r="U82" s="73">
        <f t="shared" si="23"/>
        <v>1029</v>
      </c>
      <c r="V82" s="73">
        <f t="shared" si="24"/>
        <v>1029</v>
      </c>
      <c r="W82" s="73">
        <f t="shared" si="25"/>
        <v>1</v>
      </c>
      <c r="X82" s="73"/>
      <c r="Y82" s="73">
        <f t="shared" si="26"/>
        <v>1029</v>
      </c>
      <c r="Z82" s="73" t="e">
        <f t="shared" si="27"/>
        <v>#NUM!</v>
      </c>
      <c r="AA82" s="73" t="e">
        <f t="shared" si="28"/>
        <v>#NUM!</v>
      </c>
      <c r="AB82" s="73" t="e">
        <f t="shared" si="29"/>
        <v>#NUM!</v>
      </c>
      <c r="AC82" s="73" t="e">
        <f t="shared" si="30"/>
        <v>#NUM!</v>
      </c>
      <c r="AD82" s="73" t="e">
        <f t="shared" si="31"/>
        <v>#NUM!</v>
      </c>
    </row>
    <row r="83" spans="1:30" s="71" customFormat="1" ht="15">
      <c r="A83" s="71" t="s">
        <v>249</v>
      </c>
      <c r="B83" s="71" t="s">
        <v>24</v>
      </c>
      <c r="C83" s="72">
        <f t="shared" si="22"/>
        <v>1005</v>
      </c>
      <c r="E83" s="73"/>
      <c r="F83" s="73"/>
      <c r="G83" s="73">
        <v>1005</v>
      </c>
      <c r="H83" s="73"/>
      <c r="I83" s="73"/>
      <c r="J83" s="73"/>
      <c r="K83" s="73"/>
      <c r="L83" s="73"/>
      <c r="M83" s="73"/>
      <c r="N83" s="73"/>
      <c r="O83" s="73"/>
      <c r="T83" s="64">
        <f t="shared" si="32"/>
        <v>0</v>
      </c>
      <c r="U83" s="73">
        <f t="shared" si="23"/>
        <v>1005</v>
      </c>
      <c r="V83" s="72">
        <f t="shared" si="24"/>
        <v>1005</v>
      </c>
      <c r="W83" s="73">
        <f t="shared" si="25"/>
        <v>1</v>
      </c>
      <c r="X83" s="73"/>
      <c r="Y83" s="73">
        <f t="shared" si="26"/>
        <v>1005</v>
      </c>
      <c r="Z83" s="73" t="e">
        <f t="shared" si="27"/>
        <v>#NUM!</v>
      </c>
      <c r="AA83" s="73" t="e">
        <f t="shared" si="28"/>
        <v>#NUM!</v>
      </c>
      <c r="AB83" s="73" t="e">
        <f t="shared" si="29"/>
        <v>#NUM!</v>
      </c>
      <c r="AC83" s="73" t="e">
        <f t="shared" si="30"/>
        <v>#NUM!</v>
      </c>
      <c r="AD83" s="73" t="e">
        <f t="shared" si="31"/>
        <v>#NUM!</v>
      </c>
    </row>
    <row r="84" spans="1:30" s="71" customFormat="1" ht="15">
      <c r="A84" s="74" t="s">
        <v>203</v>
      </c>
      <c r="B84" s="74" t="s">
        <v>22</v>
      </c>
      <c r="C84" s="72">
        <f t="shared" si="22"/>
        <v>983</v>
      </c>
      <c r="D84" s="71">
        <v>983</v>
      </c>
      <c r="T84" s="64">
        <f t="shared" si="32"/>
        <v>0</v>
      </c>
      <c r="U84" s="73">
        <f t="shared" si="23"/>
        <v>983</v>
      </c>
      <c r="V84" s="72">
        <f t="shared" si="24"/>
        <v>983</v>
      </c>
      <c r="W84" s="73">
        <f t="shared" si="25"/>
        <v>1</v>
      </c>
      <c r="X84" s="73"/>
      <c r="Y84" s="73">
        <f t="shared" si="26"/>
        <v>983</v>
      </c>
      <c r="Z84" s="73" t="e">
        <f t="shared" si="27"/>
        <v>#NUM!</v>
      </c>
      <c r="AA84" s="73" t="e">
        <f t="shared" si="28"/>
        <v>#NUM!</v>
      </c>
      <c r="AB84" s="73" t="e">
        <f t="shared" si="29"/>
        <v>#NUM!</v>
      </c>
      <c r="AC84" s="73" t="e">
        <f t="shared" si="30"/>
        <v>#NUM!</v>
      </c>
      <c r="AD84" s="73" t="e">
        <f t="shared" si="31"/>
        <v>#NUM!</v>
      </c>
    </row>
    <row r="85" spans="1:30" s="71" customFormat="1" ht="15">
      <c r="A85" s="71" t="s">
        <v>246</v>
      </c>
      <c r="B85" s="71" t="s">
        <v>24</v>
      </c>
      <c r="C85" s="72">
        <f t="shared" si="22"/>
        <v>978</v>
      </c>
      <c r="E85" s="73"/>
      <c r="F85" s="73"/>
      <c r="G85" s="73">
        <v>978</v>
      </c>
      <c r="H85" s="73"/>
      <c r="I85" s="73"/>
      <c r="J85" s="73"/>
      <c r="K85" s="73"/>
      <c r="L85" s="73"/>
      <c r="M85" s="73"/>
      <c r="N85" s="73"/>
      <c r="O85" s="73"/>
      <c r="P85" s="73"/>
      <c r="Q85" s="73"/>
      <c r="R85" s="73"/>
      <c r="S85" s="73"/>
      <c r="T85" s="64">
        <f t="shared" si="32"/>
        <v>0</v>
      </c>
      <c r="U85" s="73">
        <f t="shared" si="23"/>
        <v>978</v>
      </c>
      <c r="V85" s="72">
        <f t="shared" si="24"/>
        <v>978</v>
      </c>
      <c r="W85" s="73">
        <f t="shared" si="25"/>
        <v>1</v>
      </c>
      <c r="X85" s="73"/>
      <c r="Y85" s="73">
        <f t="shared" si="26"/>
        <v>978</v>
      </c>
      <c r="Z85" s="73" t="e">
        <f t="shared" si="27"/>
        <v>#NUM!</v>
      </c>
      <c r="AA85" s="73" t="e">
        <f t="shared" si="28"/>
        <v>#NUM!</v>
      </c>
      <c r="AB85" s="73" t="e">
        <f t="shared" si="29"/>
        <v>#NUM!</v>
      </c>
      <c r="AC85" s="73" t="e">
        <f t="shared" si="30"/>
        <v>#NUM!</v>
      </c>
      <c r="AD85" s="73" t="e">
        <f t="shared" si="31"/>
        <v>#NUM!</v>
      </c>
    </row>
    <row r="86" spans="1:30" s="71" customFormat="1" ht="15">
      <c r="A86" s="71" t="s">
        <v>243</v>
      </c>
      <c r="B86" s="71" t="s">
        <v>85</v>
      </c>
      <c r="C86" s="72">
        <f t="shared" si="22"/>
        <v>974</v>
      </c>
      <c r="G86" s="71">
        <v>974</v>
      </c>
      <c r="T86" s="64">
        <f t="shared" si="32"/>
        <v>0</v>
      </c>
      <c r="U86" s="73">
        <f t="shared" si="23"/>
        <v>974</v>
      </c>
      <c r="V86" s="73">
        <f t="shared" si="24"/>
        <v>974</v>
      </c>
      <c r="W86" s="73">
        <f t="shared" si="25"/>
        <v>1</v>
      </c>
      <c r="X86" s="73"/>
      <c r="Y86" s="73">
        <f t="shared" si="26"/>
        <v>974</v>
      </c>
      <c r="Z86" s="73" t="e">
        <f t="shared" si="27"/>
        <v>#NUM!</v>
      </c>
      <c r="AA86" s="73" t="e">
        <f t="shared" si="28"/>
        <v>#NUM!</v>
      </c>
      <c r="AB86" s="73" t="e">
        <f t="shared" si="29"/>
        <v>#NUM!</v>
      </c>
      <c r="AC86" s="73" t="e">
        <f t="shared" si="30"/>
        <v>#NUM!</v>
      </c>
      <c r="AD86" s="73" t="e">
        <f t="shared" si="31"/>
        <v>#NUM!</v>
      </c>
    </row>
    <row r="87" spans="1:30" s="71" customFormat="1" ht="15">
      <c r="A87" s="71" t="s">
        <v>199</v>
      </c>
      <c r="B87" s="71" t="s">
        <v>22</v>
      </c>
      <c r="C87" s="72">
        <f t="shared" si="22"/>
        <v>973</v>
      </c>
      <c r="D87" s="71">
        <v>973</v>
      </c>
      <c r="E87" s="73"/>
      <c r="F87" s="73"/>
      <c r="G87" s="73"/>
      <c r="H87" s="73"/>
      <c r="I87" s="73"/>
      <c r="J87" s="73"/>
      <c r="K87" s="73"/>
      <c r="L87" s="73"/>
      <c r="M87" s="73"/>
      <c r="N87" s="73"/>
      <c r="O87" s="73"/>
      <c r="P87" s="73"/>
      <c r="Q87" s="73"/>
      <c r="R87" s="73"/>
      <c r="S87" s="73"/>
      <c r="T87" s="64">
        <f t="shared" si="32"/>
        <v>0</v>
      </c>
      <c r="U87" s="73">
        <f t="shared" si="23"/>
        <v>973</v>
      </c>
      <c r="V87" s="72">
        <f t="shared" si="24"/>
        <v>973</v>
      </c>
      <c r="W87" s="73">
        <f t="shared" si="25"/>
        <v>1</v>
      </c>
      <c r="X87" s="73"/>
      <c r="Y87" s="73">
        <f t="shared" si="26"/>
        <v>973</v>
      </c>
      <c r="Z87" s="73" t="e">
        <f t="shared" si="27"/>
        <v>#NUM!</v>
      </c>
      <c r="AA87" s="73" t="e">
        <f t="shared" si="28"/>
        <v>#NUM!</v>
      </c>
      <c r="AB87" s="73" t="e">
        <f t="shared" si="29"/>
        <v>#NUM!</v>
      </c>
      <c r="AC87" s="73" t="e">
        <f t="shared" si="30"/>
        <v>#NUM!</v>
      </c>
      <c r="AD87" s="73" t="e">
        <f t="shared" si="31"/>
        <v>#NUM!</v>
      </c>
    </row>
    <row r="88" spans="1:30" s="71" customFormat="1" ht="15">
      <c r="A88" s="61" t="s">
        <v>230</v>
      </c>
      <c r="B88" s="61" t="s">
        <v>92</v>
      </c>
      <c r="C88" s="56">
        <f t="shared" si="22"/>
        <v>971</v>
      </c>
      <c r="D88" s="55"/>
      <c r="E88" s="61"/>
      <c r="F88" s="61"/>
      <c r="G88" s="61">
        <v>971</v>
      </c>
      <c r="H88" s="61"/>
      <c r="I88" s="61"/>
      <c r="J88" s="61"/>
      <c r="K88" s="61"/>
      <c r="L88" s="61"/>
      <c r="M88" s="61"/>
      <c r="N88" s="61"/>
      <c r="O88" s="61"/>
      <c r="P88" s="55"/>
      <c r="Q88" s="55"/>
      <c r="R88" s="55"/>
      <c r="S88" s="55"/>
      <c r="T88" s="64">
        <f t="shared" si="32"/>
        <v>0</v>
      </c>
      <c r="U88" s="61">
        <f t="shared" si="23"/>
        <v>971</v>
      </c>
      <c r="V88" s="56">
        <f t="shared" si="24"/>
        <v>971</v>
      </c>
      <c r="W88" s="61">
        <f t="shared" si="25"/>
        <v>1</v>
      </c>
      <c r="X88" s="61"/>
      <c r="Y88" s="61">
        <f t="shared" si="26"/>
        <v>971</v>
      </c>
      <c r="Z88" s="61" t="e">
        <f t="shared" si="27"/>
        <v>#NUM!</v>
      </c>
      <c r="AA88" s="61" t="e">
        <f t="shared" si="28"/>
        <v>#NUM!</v>
      </c>
      <c r="AB88" s="61" t="e">
        <f t="shared" si="29"/>
        <v>#NUM!</v>
      </c>
      <c r="AC88" s="61" t="e">
        <f t="shared" si="30"/>
        <v>#NUM!</v>
      </c>
      <c r="AD88" s="61" t="e">
        <f t="shared" si="31"/>
        <v>#NUM!</v>
      </c>
    </row>
    <row r="89" spans="1:30" s="71" customFormat="1" ht="15">
      <c r="A89" s="71" t="s">
        <v>276</v>
      </c>
      <c r="B89" s="71" t="s">
        <v>24</v>
      </c>
      <c r="C89" s="72">
        <f t="shared" si="22"/>
        <v>948</v>
      </c>
      <c r="K89" s="71">
        <v>948</v>
      </c>
      <c r="T89" s="64">
        <f t="shared" si="32"/>
        <v>0</v>
      </c>
      <c r="U89" s="73">
        <f t="shared" si="23"/>
        <v>948</v>
      </c>
      <c r="V89" s="73">
        <f t="shared" si="24"/>
        <v>948</v>
      </c>
      <c r="W89" s="73">
        <f t="shared" si="25"/>
        <v>1</v>
      </c>
      <c r="X89" s="73"/>
      <c r="Y89" s="73">
        <f t="shared" si="26"/>
        <v>948</v>
      </c>
      <c r="Z89" s="73" t="e">
        <f t="shared" si="27"/>
        <v>#NUM!</v>
      </c>
      <c r="AA89" s="73" t="e">
        <f t="shared" si="28"/>
        <v>#NUM!</v>
      </c>
      <c r="AB89" s="73" t="e">
        <f t="shared" si="29"/>
        <v>#NUM!</v>
      </c>
      <c r="AC89" s="73" t="e">
        <f t="shared" si="30"/>
        <v>#NUM!</v>
      </c>
      <c r="AD89" s="73" t="e">
        <f t="shared" si="31"/>
        <v>#NUM!</v>
      </c>
    </row>
    <row r="90" spans="1:30" s="71" customFormat="1" ht="15">
      <c r="A90" s="71" t="s">
        <v>251</v>
      </c>
      <c r="B90" s="71" t="s">
        <v>24</v>
      </c>
      <c r="C90" s="72">
        <f t="shared" si="22"/>
        <v>945</v>
      </c>
      <c r="G90" s="71">
        <v>945</v>
      </c>
      <c r="T90" s="64">
        <f t="shared" si="32"/>
        <v>0</v>
      </c>
      <c r="U90" s="73">
        <f t="shared" si="23"/>
        <v>945</v>
      </c>
      <c r="V90" s="73">
        <f t="shared" si="24"/>
        <v>945</v>
      </c>
      <c r="W90" s="73">
        <f t="shared" si="25"/>
        <v>1</v>
      </c>
      <c r="X90" s="73"/>
      <c r="Y90" s="73">
        <f t="shared" si="26"/>
        <v>945</v>
      </c>
      <c r="Z90" s="73" t="e">
        <f t="shared" si="27"/>
        <v>#NUM!</v>
      </c>
      <c r="AA90" s="73" t="e">
        <f t="shared" si="28"/>
        <v>#NUM!</v>
      </c>
      <c r="AB90" s="73" t="e">
        <f t="shared" si="29"/>
        <v>#NUM!</v>
      </c>
      <c r="AC90" s="73" t="e">
        <f t="shared" si="30"/>
        <v>#NUM!</v>
      </c>
      <c r="AD90" s="73" t="e">
        <f t="shared" si="31"/>
        <v>#NUM!</v>
      </c>
    </row>
    <row r="91" spans="1:30" s="71" customFormat="1" ht="15">
      <c r="A91" s="71" t="s">
        <v>287</v>
      </c>
      <c r="B91" s="71" t="s">
        <v>94</v>
      </c>
      <c r="C91" s="72">
        <f t="shared" si="22"/>
        <v>936</v>
      </c>
      <c r="E91" s="73"/>
      <c r="F91" s="73"/>
      <c r="G91" s="73"/>
      <c r="H91" s="73"/>
      <c r="I91" s="73"/>
      <c r="J91" s="73"/>
      <c r="K91" s="73">
        <v>936</v>
      </c>
      <c r="L91" s="73"/>
      <c r="M91" s="73"/>
      <c r="N91" s="73"/>
      <c r="O91" s="73"/>
      <c r="T91" s="64">
        <f t="shared" si="32"/>
        <v>0</v>
      </c>
      <c r="U91" s="73">
        <f t="shared" si="23"/>
        <v>936</v>
      </c>
      <c r="V91" s="72">
        <f t="shared" si="24"/>
        <v>936</v>
      </c>
      <c r="W91" s="73">
        <f t="shared" si="25"/>
        <v>1</v>
      </c>
      <c r="X91" s="73"/>
      <c r="Y91" s="73">
        <f t="shared" si="26"/>
        <v>936</v>
      </c>
      <c r="Z91" s="73" t="e">
        <f t="shared" si="27"/>
        <v>#NUM!</v>
      </c>
      <c r="AA91" s="73" t="e">
        <f t="shared" si="28"/>
        <v>#NUM!</v>
      </c>
      <c r="AB91" s="73" t="e">
        <f t="shared" si="29"/>
        <v>#NUM!</v>
      </c>
      <c r="AC91" s="73" t="e">
        <f t="shared" si="30"/>
        <v>#NUM!</v>
      </c>
      <c r="AD91" s="73" t="e">
        <f t="shared" si="31"/>
        <v>#NUM!</v>
      </c>
    </row>
    <row r="92" spans="1:30" s="71" customFormat="1" ht="15">
      <c r="A92" s="71" t="s">
        <v>126</v>
      </c>
      <c r="B92" s="71" t="s">
        <v>94</v>
      </c>
      <c r="C92" s="72">
        <f t="shared" si="22"/>
        <v>929</v>
      </c>
      <c r="D92" s="71">
        <v>929</v>
      </c>
      <c r="T92" s="64">
        <f t="shared" si="32"/>
        <v>0</v>
      </c>
      <c r="U92" s="73">
        <f t="shared" si="23"/>
        <v>929</v>
      </c>
      <c r="V92" s="73">
        <f t="shared" si="24"/>
        <v>929</v>
      </c>
      <c r="W92" s="73">
        <f t="shared" si="25"/>
        <v>1</v>
      </c>
      <c r="X92" s="73"/>
      <c r="Y92" s="73">
        <f t="shared" si="26"/>
        <v>929</v>
      </c>
      <c r="Z92" s="73" t="e">
        <f t="shared" si="27"/>
        <v>#NUM!</v>
      </c>
      <c r="AA92" s="73" t="e">
        <f t="shared" si="28"/>
        <v>#NUM!</v>
      </c>
      <c r="AB92" s="73" t="e">
        <f t="shared" si="29"/>
        <v>#NUM!</v>
      </c>
      <c r="AC92" s="73" t="e">
        <f t="shared" si="30"/>
        <v>#NUM!</v>
      </c>
      <c r="AD92" s="73" t="e">
        <f t="shared" si="31"/>
        <v>#NUM!</v>
      </c>
    </row>
    <row r="93" spans="1:30" s="71" customFormat="1" ht="15">
      <c r="A93" s="55" t="s">
        <v>288</v>
      </c>
      <c r="B93" s="55" t="s">
        <v>92</v>
      </c>
      <c r="C93" s="56">
        <f t="shared" si="22"/>
        <v>926</v>
      </c>
      <c r="D93" s="55"/>
      <c r="E93" s="61"/>
      <c r="F93" s="61"/>
      <c r="G93" s="61"/>
      <c r="H93" s="61"/>
      <c r="I93" s="61"/>
      <c r="J93" s="61"/>
      <c r="K93" s="61"/>
      <c r="L93" s="61"/>
      <c r="M93" s="61"/>
      <c r="N93" s="61"/>
      <c r="O93" s="61">
        <v>926</v>
      </c>
      <c r="P93" s="61"/>
      <c r="Q93" s="61"/>
      <c r="R93" s="61"/>
      <c r="S93" s="61"/>
      <c r="T93" s="93">
        <f t="shared" si="32"/>
        <v>0</v>
      </c>
      <c r="U93" s="61">
        <f t="shared" si="23"/>
        <v>926</v>
      </c>
      <c r="V93" s="56">
        <f t="shared" si="24"/>
        <v>926</v>
      </c>
      <c r="W93" s="61">
        <f t="shared" si="25"/>
        <v>1</v>
      </c>
      <c r="X93" s="61"/>
      <c r="Y93" s="61">
        <f t="shared" si="26"/>
        <v>926</v>
      </c>
      <c r="Z93" s="61" t="e">
        <f t="shared" si="27"/>
        <v>#NUM!</v>
      </c>
      <c r="AA93" s="61" t="e">
        <f t="shared" si="28"/>
        <v>#NUM!</v>
      </c>
      <c r="AB93" s="61" t="e">
        <f t="shared" si="29"/>
        <v>#NUM!</v>
      </c>
      <c r="AC93" s="61" t="e">
        <f t="shared" si="30"/>
        <v>#NUM!</v>
      </c>
      <c r="AD93" s="61" t="e">
        <f t="shared" si="31"/>
        <v>#NUM!</v>
      </c>
    </row>
    <row r="94" spans="1:30" s="71" customFormat="1" ht="15">
      <c r="A94" s="71" t="s">
        <v>244</v>
      </c>
      <c r="B94" s="71" t="s">
        <v>85</v>
      </c>
      <c r="C94" s="72">
        <f t="shared" si="22"/>
        <v>923</v>
      </c>
      <c r="E94" s="73"/>
      <c r="F94" s="73"/>
      <c r="G94" s="73">
        <v>923</v>
      </c>
      <c r="H94" s="73"/>
      <c r="I94" s="73"/>
      <c r="J94" s="73"/>
      <c r="K94" s="73"/>
      <c r="L94" s="73"/>
      <c r="M94" s="73"/>
      <c r="N94" s="73"/>
      <c r="O94" s="73"/>
      <c r="T94" s="64">
        <f t="shared" si="32"/>
        <v>0</v>
      </c>
      <c r="U94" s="73">
        <f t="shared" si="23"/>
        <v>923</v>
      </c>
      <c r="V94" s="72">
        <f t="shared" si="24"/>
        <v>923</v>
      </c>
      <c r="W94" s="73">
        <f t="shared" si="25"/>
        <v>1</v>
      </c>
      <c r="X94" s="73"/>
      <c r="Y94" s="73">
        <f t="shared" si="26"/>
        <v>923</v>
      </c>
      <c r="Z94" s="73" t="e">
        <f t="shared" si="27"/>
        <v>#NUM!</v>
      </c>
      <c r="AA94" s="73" t="e">
        <f t="shared" si="28"/>
        <v>#NUM!</v>
      </c>
      <c r="AB94" s="73" t="e">
        <f t="shared" si="29"/>
        <v>#NUM!</v>
      </c>
      <c r="AC94" s="73" t="e">
        <f t="shared" si="30"/>
        <v>#NUM!</v>
      </c>
      <c r="AD94" s="73" t="e">
        <f t="shared" si="31"/>
        <v>#NUM!</v>
      </c>
    </row>
    <row r="95" spans="1:30" s="71" customFormat="1" ht="15">
      <c r="A95" s="55" t="s">
        <v>128</v>
      </c>
      <c r="B95" s="55" t="s">
        <v>22</v>
      </c>
      <c r="C95" s="56">
        <f t="shared" si="22"/>
        <v>913</v>
      </c>
      <c r="D95" s="55"/>
      <c r="E95" s="61">
        <v>913</v>
      </c>
      <c r="F95" s="61"/>
      <c r="G95" s="61"/>
      <c r="H95" s="61"/>
      <c r="I95" s="61"/>
      <c r="J95" s="61"/>
      <c r="K95" s="61"/>
      <c r="L95" s="61"/>
      <c r="M95" s="61"/>
      <c r="N95" s="61"/>
      <c r="O95" s="61"/>
      <c r="P95" s="55"/>
      <c r="Q95" s="55"/>
      <c r="R95" s="55"/>
      <c r="S95" s="55"/>
      <c r="T95" s="64">
        <f t="shared" si="32"/>
        <v>0</v>
      </c>
      <c r="U95" s="61">
        <f t="shared" si="23"/>
        <v>913</v>
      </c>
      <c r="V95" s="56">
        <f t="shared" si="24"/>
        <v>913</v>
      </c>
      <c r="W95" s="61">
        <f t="shared" si="25"/>
        <v>1</v>
      </c>
      <c r="X95" s="61"/>
      <c r="Y95" s="61">
        <f t="shared" si="26"/>
        <v>913</v>
      </c>
      <c r="Z95" s="61" t="e">
        <f t="shared" si="27"/>
        <v>#NUM!</v>
      </c>
      <c r="AA95" s="61" t="e">
        <f t="shared" si="28"/>
        <v>#NUM!</v>
      </c>
      <c r="AB95" s="61" t="e">
        <f t="shared" si="29"/>
        <v>#NUM!</v>
      </c>
      <c r="AC95" s="61" t="e">
        <f t="shared" si="30"/>
        <v>#NUM!</v>
      </c>
      <c r="AD95" s="61" t="e">
        <f t="shared" si="31"/>
        <v>#NUM!</v>
      </c>
    </row>
    <row r="96" spans="1:30" s="71" customFormat="1" ht="15">
      <c r="A96" s="55" t="s">
        <v>237</v>
      </c>
      <c r="B96" s="55" t="s">
        <v>24</v>
      </c>
      <c r="C96" s="56">
        <f t="shared" si="22"/>
        <v>909</v>
      </c>
      <c r="D96" s="55"/>
      <c r="E96" s="61"/>
      <c r="F96" s="61"/>
      <c r="G96" s="61">
        <v>909</v>
      </c>
      <c r="H96" s="61"/>
      <c r="I96" s="61"/>
      <c r="J96" s="61"/>
      <c r="K96" s="61"/>
      <c r="L96" s="61"/>
      <c r="M96" s="61"/>
      <c r="N96" s="61"/>
      <c r="O96" s="61"/>
      <c r="P96" s="55"/>
      <c r="Q96" s="55"/>
      <c r="R96" s="55"/>
      <c r="S96" s="55"/>
      <c r="T96" s="64">
        <f t="shared" si="32"/>
        <v>0</v>
      </c>
      <c r="U96" s="61">
        <f t="shared" si="23"/>
        <v>909</v>
      </c>
      <c r="V96" s="56">
        <f t="shared" si="24"/>
        <v>909</v>
      </c>
      <c r="W96" s="61">
        <f t="shared" si="25"/>
        <v>1</v>
      </c>
      <c r="X96" s="61"/>
      <c r="Y96" s="61">
        <f t="shared" si="26"/>
        <v>909</v>
      </c>
      <c r="Z96" s="61" t="e">
        <f t="shared" si="27"/>
        <v>#NUM!</v>
      </c>
      <c r="AA96" s="61" t="e">
        <f t="shared" si="28"/>
        <v>#NUM!</v>
      </c>
      <c r="AB96" s="61" t="e">
        <f t="shared" si="29"/>
        <v>#NUM!</v>
      </c>
      <c r="AC96" s="61" t="e">
        <f t="shared" si="30"/>
        <v>#NUM!</v>
      </c>
      <c r="AD96" s="61" t="e">
        <f t="shared" si="31"/>
        <v>#NUM!</v>
      </c>
    </row>
    <row r="97" spans="1:30" s="71" customFormat="1" ht="15">
      <c r="A97" s="71" t="s">
        <v>241</v>
      </c>
      <c r="B97" s="71" t="s">
        <v>24</v>
      </c>
      <c r="C97" s="72">
        <f t="shared" si="22"/>
        <v>909</v>
      </c>
      <c r="G97" s="71">
        <v>909</v>
      </c>
      <c r="T97" s="64">
        <f t="shared" si="32"/>
        <v>0</v>
      </c>
      <c r="U97" s="73">
        <f t="shared" si="23"/>
        <v>909</v>
      </c>
      <c r="V97" s="73">
        <f t="shared" si="24"/>
        <v>909</v>
      </c>
      <c r="W97" s="73">
        <f t="shared" si="25"/>
        <v>1</v>
      </c>
      <c r="X97" s="73"/>
      <c r="Y97" s="73">
        <f t="shared" si="26"/>
        <v>909</v>
      </c>
      <c r="Z97" s="73" t="e">
        <f t="shared" si="27"/>
        <v>#NUM!</v>
      </c>
      <c r="AA97" s="73" t="e">
        <f t="shared" si="28"/>
        <v>#NUM!</v>
      </c>
      <c r="AB97" s="73" t="e">
        <f t="shared" si="29"/>
        <v>#NUM!</v>
      </c>
      <c r="AC97" s="73" t="e">
        <f t="shared" si="30"/>
        <v>#NUM!</v>
      </c>
      <c r="AD97" s="73" t="e">
        <f t="shared" si="31"/>
        <v>#NUM!</v>
      </c>
    </row>
    <row r="98" spans="1:30" s="71" customFormat="1" ht="15">
      <c r="A98" s="71" t="s">
        <v>205</v>
      </c>
      <c r="B98" s="71" t="s">
        <v>22</v>
      </c>
      <c r="C98" s="72">
        <f t="shared" si="22"/>
        <v>892</v>
      </c>
      <c r="E98" s="73">
        <v>892</v>
      </c>
      <c r="F98" s="73"/>
      <c r="G98" s="73"/>
      <c r="H98" s="73"/>
      <c r="I98" s="73"/>
      <c r="J98" s="73"/>
      <c r="K98" s="73"/>
      <c r="L98" s="73"/>
      <c r="M98" s="73"/>
      <c r="N98" s="73"/>
      <c r="O98" s="73"/>
      <c r="T98" s="90">
        <f>MAX($D98,$G98,$N98,$Q98,$R98,)</f>
        <v>0</v>
      </c>
      <c r="U98" s="73">
        <f t="shared" si="23"/>
        <v>892</v>
      </c>
      <c r="V98" s="72">
        <f t="shared" si="24"/>
        <v>892</v>
      </c>
      <c r="W98" s="73">
        <f t="shared" si="25"/>
        <v>1</v>
      </c>
      <c r="X98" s="73"/>
      <c r="Y98" s="73">
        <f t="shared" si="26"/>
        <v>892</v>
      </c>
      <c r="Z98" s="73" t="e">
        <f t="shared" si="27"/>
        <v>#NUM!</v>
      </c>
      <c r="AA98" s="73" t="e">
        <f t="shared" si="28"/>
        <v>#NUM!</v>
      </c>
      <c r="AB98" s="73" t="e">
        <f t="shared" si="29"/>
        <v>#NUM!</v>
      </c>
      <c r="AC98" s="73" t="e">
        <f t="shared" si="30"/>
        <v>#NUM!</v>
      </c>
      <c r="AD98" s="73" t="e">
        <f t="shared" si="31"/>
        <v>#NUM!</v>
      </c>
    </row>
    <row r="99" spans="1:30" s="71" customFormat="1" ht="15">
      <c r="A99" s="55" t="s">
        <v>204</v>
      </c>
      <c r="B99" s="55" t="s">
        <v>22</v>
      </c>
      <c r="C99" s="56">
        <f t="shared" si="22"/>
        <v>880</v>
      </c>
      <c r="D99" s="55"/>
      <c r="E99" s="55">
        <v>880</v>
      </c>
      <c r="F99" s="55"/>
      <c r="G99" s="55"/>
      <c r="H99" s="55"/>
      <c r="I99" s="55"/>
      <c r="J99" s="55"/>
      <c r="K99" s="55"/>
      <c r="L99" s="55"/>
      <c r="M99" s="55"/>
      <c r="N99" s="55"/>
      <c r="O99" s="55"/>
      <c r="P99" s="55"/>
      <c r="Q99" s="55"/>
      <c r="R99" s="55"/>
      <c r="S99" s="55"/>
      <c r="T99" s="64">
        <f aca="true" t="shared" si="33" ref="T99:T129">MAX($F99,$I99,$L99,$M99,$Q99,$R99)</f>
        <v>0</v>
      </c>
      <c r="U99" s="61">
        <f t="shared" si="23"/>
        <v>880</v>
      </c>
      <c r="V99" s="56">
        <f t="shared" si="24"/>
        <v>880</v>
      </c>
      <c r="W99" s="61">
        <f t="shared" si="25"/>
        <v>1</v>
      </c>
      <c r="X99" s="61"/>
      <c r="Y99" s="61">
        <f t="shared" si="26"/>
        <v>880</v>
      </c>
      <c r="Z99" s="61" t="e">
        <f t="shared" si="27"/>
        <v>#NUM!</v>
      </c>
      <c r="AA99" s="61" t="e">
        <f t="shared" si="28"/>
        <v>#NUM!</v>
      </c>
      <c r="AB99" s="61" t="e">
        <f t="shared" si="29"/>
        <v>#NUM!</v>
      </c>
      <c r="AC99" s="61" t="e">
        <f t="shared" si="30"/>
        <v>#NUM!</v>
      </c>
      <c r="AD99" s="61" t="e">
        <f t="shared" si="31"/>
        <v>#NUM!</v>
      </c>
    </row>
    <row r="100" spans="1:30" s="71" customFormat="1" ht="15">
      <c r="A100" s="71" t="s">
        <v>234</v>
      </c>
      <c r="B100" s="71" t="s">
        <v>22</v>
      </c>
      <c r="C100" s="72">
        <f aca="true" t="shared" si="34" ref="C100:C135">IF($V100,$T100+$U100,0)</f>
        <v>879</v>
      </c>
      <c r="G100" s="71">
        <v>879</v>
      </c>
      <c r="T100" s="64">
        <f t="shared" si="33"/>
        <v>0</v>
      </c>
      <c r="U100" s="73">
        <f aca="true" t="shared" si="35" ref="U100:U129">IF(W100=1,Y100,IF(W100=2,Y100+Z100,IF(W100=3,SUM(Y100:AA100),IF(W100=4,SUM(Y100:AB100),IF(W100=5,SUM(Y100:AC100),SUM(Y100:AD100))))))</f>
        <v>879</v>
      </c>
      <c r="V100" s="73">
        <f aca="true" t="shared" si="36" ref="V100:V129">SUM(D100:S100)+T100</f>
        <v>879</v>
      </c>
      <c r="W100" s="73">
        <f aca="true" t="shared" si="37" ref="W100:W129">COUNT($D100:$S100)</f>
        <v>1</v>
      </c>
      <c r="X100" s="73"/>
      <c r="Y100" s="73">
        <f aca="true" t="shared" si="38" ref="Y100:Y129">LARGE(D100:S100,1)</f>
        <v>879</v>
      </c>
      <c r="Z100" s="73" t="e">
        <f aca="true" t="shared" si="39" ref="Z100:Z129">LARGE(D100:S100,2)</f>
        <v>#NUM!</v>
      </c>
      <c r="AA100" s="73" t="e">
        <f aca="true" t="shared" si="40" ref="AA100:AA129">LARGE(D100:S100,3)</f>
        <v>#NUM!</v>
      </c>
      <c r="AB100" s="73" t="e">
        <f aca="true" t="shared" si="41" ref="AB100:AB129">LARGE(D100:S100,4)</f>
        <v>#NUM!</v>
      </c>
      <c r="AC100" s="73" t="e">
        <f aca="true" t="shared" si="42" ref="AC100:AC129">LARGE(D100:S100,5)</f>
        <v>#NUM!</v>
      </c>
      <c r="AD100" s="73" t="e">
        <f aca="true" t="shared" si="43" ref="AD100:AD129">LARGE(D100:S100,6)</f>
        <v>#NUM!</v>
      </c>
    </row>
    <row r="101" spans="1:30" s="71" customFormat="1" ht="15">
      <c r="A101" s="55" t="s">
        <v>116</v>
      </c>
      <c r="B101" s="55" t="s">
        <v>22</v>
      </c>
      <c r="C101" s="56">
        <f t="shared" si="34"/>
        <v>864</v>
      </c>
      <c r="D101" s="55">
        <v>864</v>
      </c>
      <c r="E101" s="55"/>
      <c r="F101" s="55"/>
      <c r="G101" s="55"/>
      <c r="H101" s="55"/>
      <c r="I101" s="55"/>
      <c r="J101" s="55"/>
      <c r="K101" s="55"/>
      <c r="L101" s="55"/>
      <c r="M101" s="55"/>
      <c r="N101" s="55"/>
      <c r="O101" s="55"/>
      <c r="P101" s="55"/>
      <c r="Q101" s="55"/>
      <c r="R101" s="55"/>
      <c r="S101" s="55"/>
      <c r="T101" s="64">
        <f t="shared" si="33"/>
        <v>0</v>
      </c>
      <c r="U101" s="61">
        <f t="shared" si="35"/>
        <v>864</v>
      </c>
      <c r="V101" s="56">
        <f t="shared" si="36"/>
        <v>864</v>
      </c>
      <c r="W101" s="61">
        <f t="shared" si="37"/>
        <v>1</v>
      </c>
      <c r="X101" s="61"/>
      <c r="Y101" s="61">
        <f t="shared" si="38"/>
        <v>864</v>
      </c>
      <c r="Z101" s="61" t="e">
        <f t="shared" si="39"/>
        <v>#NUM!</v>
      </c>
      <c r="AA101" s="61" t="e">
        <f t="shared" si="40"/>
        <v>#NUM!</v>
      </c>
      <c r="AB101" s="61" t="e">
        <f t="shared" si="41"/>
        <v>#NUM!</v>
      </c>
      <c r="AC101" s="61" t="e">
        <f t="shared" si="42"/>
        <v>#NUM!</v>
      </c>
      <c r="AD101" s="61" t="e">
        <f t="shared" si="43"/>
        <v>#NUM!</v>
      </c>
    </row>
    <row r="102" spans="1:30" s="71" customFormat="1" ht="15">
      <c r="A102" s="55" t="s">
        <v>231</v>
      </c>
      <c r="B102" s="55" t="s">
        <v>24</v>
      </c>
      <c r="C102" s="56">
        <f t="shared" si="34"/>
        <v>864</v>
      </c>
      <c r="D102" s="55"/>
      <c r="E102" s="55"/>
      <c r="F102" s="55"/>
      <c r="G102" s="55">
        <v>864</v>
      </c>
      <c r="H102" s="55"/>
      <c r="I102" s="55"/>
      <c r="J102" s="55"/>
      <c r="K102" s="55"/>
      <c r="L102" s="55"/>
      <c r="M102" s="55"/>
      <c r="N102" s="55"/>
      <c r="O102" s="55"/>
      <c r="P102" s="55"/>
      <c r="Q102" s="55"/>
      <c r="R102" s="55"/>
      <c r="S102" s="55"/>
      <c r="T102" s="64">
        <f t="shared" si="33"/>
        <v>0</v>
      </c>
      <c r="U102" s="61">
        <f t="shared" si="35"/>
        <v>864</v>
      </c>
      <c r="V102" s="61">
        <f t="shared" si="36"/>
        <v>864</v>
      </c>
      <c r="W102" s="61">
        <f t="shared" si="37"/>
        <v>1</v>
      </c>
      <c r="X102" s="61"/>
      <c r="Y102" s="61">
        <f t="shared" si="38"/>
        <v>864</v>
      </c>
      <c r="Z102" s="61" t="e">
        <f t="shared" si="39"/>
        <v>#NUM!</v>
      </c>
      <c r="AA102" s="61" t="e">
        <f t="shared" si="40"/>
        <v>#NUM!</v>
      </c>
      <c r="AB102" s="61" t="e">
        <f t="shared" si="41"/>
        <v>#NUM!</v>
      </c>
      <c r="AC102" s="61" t="e">
        <f t="shared" si="42"/>
        <v>#NUM!</v>
      </c>
      <c r="AD102" s="61" t="e">
        <f t="shared" si="43"/>
        <v>#NUM!</v>
      </c>
    </row>
    <row r="103" spans="1:30" s="71" customFormat="1" ht="15">
      <c r="A103" s="71" t="s">
        <v>211</v>
      </c>
      <c r="B103" s="71" t="s">
        <v>94</v>
      </c>
      <c r="C103" s="72">
        <f t="shared" si="34"/>
        <v>856</v>
      </c>
      <c r="E103" s="73">
        <v>856</v>
      </c>
      <c r="F103" s="73"/>
      <c r="G103" s="73"/>
      <c r="H103" s="73"/>
      <c r="I103" s="73"/>
      <c r="J103" s="73"/>
      <c r="K103" s="73"/>
      <c r="L103" s="73"/>
      <c r="M103" s="73"/>
      <c r="N103" s="73"/>
      <c r="O103" s="73"/>
      <c r="T103" s="64">
        <f t="shared" si="33"/>
        <v>0</v>
      </c>
      <c r="U103" s="73">
        <f t="shared" si="35"/>
        <v>856</v>
      </c>
      <c r="V103" s="72">
        <f t="shared" si="36"/>
        <v>856</v>
      </c>
      <c r="W103" s="73">
        <f t="shared" si="37"/>
        <v>1</v>
      </c>
      <c r="X103" s="73"/>
      <c r="Y103" s="73">
        <f t="shared" si="38"/>
        <v>856</v>
      </c>
      <c r="Z103" s="73" t="e">
        <f t="shared" si="39"/>
        <v>#NUM!</v>
      </c>
      <c r="AA103" s="73" t="e">
        <f t="shared" si="40"/>
        <v>#NUM!</v>
      </c>
      <c r="AB103" s="73" t="e">
        <f t="shared" si="41"/>
        <v>#NUM!</v>
      </c>
      <c r="AC103" s="73" t="e">
        <f t="shared" si="42"/>
        <v>#NUM!</v>
      </c>
      <c r="AD103" s="73" t="e">
        <f t="shared" si="43"/>
        <v>#NUM!</v>
      </c>
    </row>
    <row r="104" spans="1:30" s="75" customFormat="1" ht="15">
      <c r="A104" s="55" t="s">
        <v>277</v>
      </c>
      <c r="B104" s="55" t="s">
        <v>94</v>
      </c>
      <c r="C104" s="56">
        <f t="shared" si="34"/>
        <v>848</v>
      </c>
      <c r="D104" s="55"/>
      <c r="E104" s="55"/>
      <c r="F104" s="55"/>
      <c r="G104" s="55"/>
      <c r="H104" s="55"/>
      <c r="I104" s="55"/>
      <c r="J104" s="55"/>
      <c r="K104" s="55">
        <v>848</v>
      </c>
      <c r="L104" s="55"/>
      <c r="M104" s="55"/>
      <c r="N104" s="55"/>
      <c r="O104" s="55"/>
      <c r="P104" s="55"/>
      <c r="Q104" s="55"/>
      <c r="R104" s="55"/>
      <c r="S104" s="55"/>
      <c r="T104" s="64">
        <f t="shared" si="33"/>
        <v>0</v>
      </c>
      <c r="U104" s="61">
        <f t="shared" si="35"/>
        <v>848</v>
      </c>
      <c r="V104" s="61">
        <f t="shared" si="36"/>
        <v>848</v>
      </c>
      <c r="W104" s="61">
        <f t="shared" si="37"/>
        <v>1</v>
      </c>
      <c r="X104" s="61"/>
      <c r="Y104" s="61">
        <f t="shared" si="38"/>
        <v>848</v>
      </c>
      <c r="Z104" s="61" t="e">
        <f t="shared" si="39"/>
        <v>#NUM!</v>
      </c>
      <c r="AA104" s="61" t="e">
        <f t="shared" si="40"/>
        <v>#NUM!</v>
      </c>
      <c r="AB104" s="61" t="e">
        <f t="shared" si="41"/>
        <v>#NUM!</v>
      </c>
      <c r="AC104" s="61" t="e">
        <f t="shared" si="42"/>
        <v>#NUM!</v>
      </c>
      <c r="AD104" s="61" t="e">
        <f t="shared" si="43"/>
        <v>#NUM!</v>
      </c>
    </row>
    <row r="105" spans="1:30" s="75" customFormat="1" ht="15">
      <c r="A105" s="71" t="s">
        <v>289</v>
      </c>
      <c r="B105" s="71" t="s">
        <v>24</v>
      </c>
      <c r="C105" s="72">
        <f t="shared" si="34"/>
        <v>848</v>
      </c>
      <c r="D105" s="71"/>
      <c r="E105" s="71"/>
      <c r="F105" s="71"/>
      <c r="G105" s="71"/>
      <c r="H105" s="71"/>
      <c r="I105" s="71"/>
      <c r="J105" s="71"/>
      <c r="K105" s="71"/>
      <c r="L105" s="71"/>
      <c r="M105" s="71"/>
      <c r="N105" s="71"/>
      <c r="O105" s="71">
        <v>848</v>
      </c>
      <c r="P105" s="71"/>
      <c r="Q105" s="71"/>
      <c r="R105" s="71"/>
      <c r="S105" s="71"/>
      <c r="T105" s="93">
        <f t="shared" si="33"/>
        <v>0</v>
      </c>
      <c r="U105" s="73">
        <f t="shared" si="35"/>
        <v>848</v>
      </c>
      <c r="V105" s="73">
        <f t="shared" si="36"/>
        <v>848</v>
      </c>
      <c r="W105" s="73">
        <f t="shared" si="37"/>
        <v>1</v>
      </c>
      <c r="X105" s="73"/>
      <c r="Y105" s="73">
        <f t="shared" si="38"/>
        <v>848</v>
      </c>
      <c r="Z105" s="73" t="e">
        <f t="shared" si="39"/>
        <v>#NUM!</v>
      </c>
      <c r="AA105" s="73" t="e">
        <f t="shared" si="40"/>
        <v>#NUM!</v>
      </c>
      <c r="AB105" s="73" t="e">
        <f t="shared" si="41"/>
        <v>#NUM!</v>
      </c>
      <c r="AC105" s="73" t="e">
        <f t="shared" si="42"/>
        <v>#NUM!</v>
      </c>
      <c r="AD105" s="73" t="e">
        <f t="shared" si="43"/>
        <v>#NUM!</v>
      </c>
    </row>
    <row r="106" spans="1:30" s="75" customFormat="1" ht="15">
      <c r="A106" s="73" t="s">
        <v>278</v>
      </c>
      <c r="B106" s="73" t="s">
        <v>94</v>
      </c>
      <c r="C106" s="72">
        <f t="shared" si="34"/>
        <v>834</v>
      </c>
      <c r="D106" s="73"/>
      <c r="E106" s="73"/>
      <c r="F106" s="73"/>
      <c r="G106" s="73"/>
      <c r="H106" s="73"/>
      <c r="I106" s="73"/>
      <c r="J106" s="73"/>
      <c r="K106" s="73">
        <v>834</v>
      </c>
      <c r="L106" s="73"/>
      <c r="M106" s="73"/>
      <c r="N106" s="73"/>
      <c r="O106" s="73"/>
      <c r="P106" s="73"/>
      <c r="Q106" s="73"/>
      <c r="R106" s="73"/>
      <c r="S106" s="73"/>
      <c r="T106" s="64">
        <f t="shared" si="33"/>
        <v>0</v>
      </c>
      <c r="U106" s="73">
        <f t="shared" si="35"/>
        <v>834</v>
      </c>
      <c r="V106" s="72">
        <f t="shared" si="36"/>
        <v>834</v>
      </c>
      <c r="W106" s="73">
        <f t="shared" si="37"/>
        <v>1</v>
      </c>
      <c r="X106" s="73"/>
      <c r="Y106" s="73">
        <f t="shared" si="38"/>
        <v>834</v>
      </c>
      <c r="Z106" s="73" t="e">
        <f t="shared" si="39"/>
        <v>#NUM!</v>
      </c>
      <c r="AA106" s="73" t="e">
        <f t="shared" si="40"/>
        <v>#NUM!</v>
      </c>
      <c r="AB106" s="73" t="e">
        <f t="shared" si="41"/>
        <v>#NUM!</v>
      </c>
      <c r="AC106" s="73" t="e">
        <f t="shared" si="42"/>
        <v>#NUM!</v>
      </c>
      <c r="AD106" s="73" t="e">
        <f t="shared" si="43"/>
        <v>#NUM!</v>
      </c>
    </row>
    <row r="107" spans="1:30" s="75" customFormat="1" ht="15">
      <c r="A107" s="71" t="s">
        <v>283</v>
      </c>
      <c r="B107" s="71" t="s">
        <v>24</v>
      </c>
      <c r="C107" s="72">
        <f t="shared" si="34"/>
        <v>822</v>
      </c>
      <c r="D107" s="71"/>
      <c r="E107" s="73"/>
      <c r="F107" s="73"/>
      <c r="G107" s="73"/>
      <c r="H107" s="73"/>
      <c r="I107" s="73"/>
      <c r="J107" s="73"/>
      <c r="K107" s="73">
        <v>822</v>
      </c>
      <c r="L107" s="73"/>
      <c r="M107" s="73"/>
      <c r="N107" s="73"/>
      <c r="O107" s="73"/>
      <c r="P107" s="71"/>
      <c r="Q107" s="71"/>
      <c r="R107" s="71"/>
      <c r="S107" s="71"/>
      <c r="T107" s="64">
        <f t="shared" si="33"/>
        <v>0</v>
      </c>
      <c r="U107" s="73">
        <f t="shared" si="35"/>
        <v>822</v>
      </c>
      <c r="V107" s="72">
        <f t="shared" si="36"/>
        <v>822</v>
      </c>
      <c r="W107" s="73">
        <f t="shared" si="37"/>
        <v>1</v>
      </c>
      <c r="X107" s="73"/>
      <c r="Y107" s="73">
        <f t="shared" si="38"/>
        <v>822</v>
      </c>
      <c r="Z107" s="73" t="e">
        <f t="shared" si="39"/>
        <v>#NUM!</v>
      </c>
      <c r="AA107" s="73" t="e">
        <f t="shared" si="40"/>
        <v>#NUM!</v>
      </c>
      <c r="AB107" s="73" t="e">
        <f t="shared" si="41"/>
        <v>#NUM!</v>
      </c>
      <c r="AC107" s="73" t="e">
        <f t="shared" si="42"/>
        <v>#NUM!</v>
      </c>
      <c r="AD107" s="73" t="e">
        <f t="shared" si="43"/>
        <v>#NUM!</v>
      </c>
    </row>
    <row r="108" spans="1:30" s="75" customFormat="1" ht="15">
      <c r="A108" s="71" t="s">
        <v>201</v>
      </c>
      <c r="B108" s="71" t="s">
        <v>24</v>
      </c>
      <c r="C108" s="72">
        <f t="shared" si="34"/>
        <v>820</v>
      </c>
      <c r="D108" s="71">
        <v>820</v>
      </c>
      <c r="E108" s="73"/>
      <c r="F108" s="73"/>
      <c r="G108" s="73"/>
      <c r="H108" s="73"/>
      <c r="I108" s="73"/>
      <c r="J108" s="73"/>
      <c r="K108" s="73"/>
      <c r="L108" s="73"/>
      <c r="M108" s="73"/>
      <c r="N108" s="73"/>
      <c r="O108" s="73"/>
      <c r="P108" s="71"/>
      <c r="Q108" s="71"/>
      <c r="R108" s="71"/>
      <c r="S108" s="71"/>
      <c r="T108" s="64">
        <f t="shared" si="33"/>
        <v>0</v>
      </c>
      <c r="U108" s="73">
        <f t="shared" si="35"/>
        <v>820</v>
      </c>
      <c r="V108" s="72">
        <f t="shared" si="36"/>
        <v>820</v>
      </c>
      <c r="W108" s="73">
        <f t="shared" si="37"/>
        <v>1</v>
      </c>
      <c r="X108" s="73"/>
      <c r="Y108" s="73">
        <f t="shared" si="38"/>
        <v>820</v>
      </c>
      <c r="Z108" s="73" t="e">
        <f t="shared" si="39"/>
        <v>#NUM!</v>
      </c>
      <c r="AA108" s="73" t="e">
        <f t="shared" si="40"/>
        <v>#NUM!</v>
      </c>
      <c r="AB108" s="73" t="e">
        <f t="shared" si="41"/>
        <v>#NUM!</v>
      </c>
      <c r="AC108" s="73" t="e">
        <f t="shared" si="42"/>
        <v>#NUM!</v>
      </c>
      <c r="AD108" s="73" t="e">
        <f t="shared" si="43"/>
        <v>#NUM!</v>
      </c>
    </row>
    <row r="109" spans="1:30" s="75" customFormat="1" ht="15">
      <c r="A109" s="55" t="s">
        <v>25</v>
      </c>
      <c r="B109" s="55" t="s">
        <v>24</v>
      </c>
      <c r="C109" s="56">
        <f t="shared" si="34"/>
        <v>819</v>
      </c>
      <c r="D109" s="55"/>
      <c r="E109" s="61"/>
      <c r="F109" s="61"/>
      <c r="G109" s="61">
        <v>819</v>
      </c>
      <c r="H109" s="61"/>
      <c r="I109" s="61"/>
      <c r="J109" s="61"/>
      <c r="K109" s="61"/>
      <c r="L109" s="61"/>
      <c r="M109" s="61"/>
      <c r="N109" s="61"/>
      <c r="O109" s="61"/>
      <c r="P109" s="61"/>
      <c r="Q109" s="61"/>
      <c r="R109" s="61"/>
      <c r="S109" s="61"/>
      <c r="T109" s="64">
        <f t="shared" si="33"/>
        <v>0</v>
      </c>
      <c r="U109" s="61">
        <f t="shared" si="35"/>
        <v>819</v>
      </c>
      <c r="V109" s="56">
        <f t="shared" si="36"/>
        <v>819</v>
      </c>
      <c r="W109" s="61">
        <f t="shared" si="37"/>
        <v>1</v>
      </c>
      <c r="X109" s="61"/>
      <c r="Y109" s="61">
        <f t="shared" si="38"/>
        <v>819</v>
      </c>
      <c r="Z109" s="61" t="e">
        <f t="shared" si="39"/>
        <v>#NUM!</v>
      </c>
      <c r="AA109" s="61" t="e">
        <f t="shared" si="40"/>
        <v>#NUM!</v>
      </c>
      <c r="AB109" s="61" t="e">
        <f t="shared" si="41"/>
        <v>#NUM!</v>
      </c>
      <c r="AC109" s="61" t="e">
        <f t="shared" si="42"/>
        <v>#NUM!</v>
      </c>
      <c r="AD109" s="61" t="e">
        <f t="shared" si="43"/>
        <v>#NUM!</v>
      </c>
    </row>
    <row r="110" spans="1:30" s="75" customFormat="1" ht="15">
      <c r="A110" s="55" t="s">
        <v>206</v>
      </c>
      <c r="B110" s="55" t="s">
        <v>22</v>
      </c>
      <c r="C110" s="56">
        <f t="shared" si="34"/>
        <v>818</v>
      </c>
      <c r="D110" s="55"/>
      <c r="E110" s="61">
        <v>818</v>
      </c>
      <c r="F110" s="61"/>
      <c r="G110" s="61"/>
      <c r="H110" s="61"/>
      <c r="I110" s="61"/>
      <c r="J110" s="61"/>
      <c r="K110" s="61"/>
      <c r="L110" s="61"/>
      <c r="M110" s="61"/>
      <c r="N110" s="61"/>
      <c r="O110" s="61"/>
      <c r="P110" s="61"/>
      <c r="Q110" s="61"/>
      <c r="R110" s="61"/>
      <c r="S110" s="61"/>
      <c r="T110" s="64">
        <f t="shared" si="33"/>
        <v>0</v>
      </c>
      <c r="U110" s="61">
        <f t="shared" si="35"/>
        <v>818</v>
      </c>
      <c r="V110" s="56">
        <f t="shared" si="36"/>
        <v>818</v>
      </c>
      <c r="W110" s="61">
        <f t="shared" si="37"/>
        <v>1</v>
      </c>
      <c r="X110" s="61"/>
      <c r="Y110" s="61">
        <f t="shared" si="38"/>
        <v>818</v>
      </c>
      <c r="Z110" s="61" t="e">
        <f t="shared" si="39"/>
        <v>#NUM!</v>
      </c>
      <c r="AA110" s="61" t="e">
        <f t="shared" si="40"/>
        <v>#NUM!</v>
      </c>
      <c r="AB110" s="61" t="e">
        <f t="shared" si="41"/>
        <v>#NUM!</v>
      </c>
      <c r="AC110" s="61" t="e">
        <f t="shared" si="42"/>
        <v>#NUM!</v>
      </c>
      <c r="AD110" s="61" t="e">
        <f t="shared" si="43"/>
        <v>#NUM!</v>
      </c>
    </row>
    <row r="111" spans="1:30" s="75" customFormat="1" ht="15">
      <c r="A111" s="71" t="s">
        <v>238</v>
      </c>
      <c r="B111" s="71" t="s">
        <v>24</v>
      </c>
      <c r="C111" s="72">
        <f t="shared" si="34"/>
        <v>817</v>
      </c>
      <c r="D111" s="71"/>
      <c r="E111" s="73"/>
      <c r="F111" s="73"/>
      <c r="G111" s="73">
        <v>817</v>
      </c>
      <c r="H111" s="73"/>
      <c r="I111" s="73"/>
      <c r="J111" s="73"/>
      <c r="K111" s="73"/>
      <c r="L111" s="73"/>
      <c r="M111" s="73"/>
      <c r="N111" s="73"/>
      <c r="O111" s="73"/>
      <c r="P111" s="73"/>
      <c r="Q111" s="73"/>
      <c r="R111" s="73"/>
      <c r="S111" s="73"/>
      <c r="T111" s="64">
        <f t="shared" si="33"/>
        <v>0</v>
      </c>
      <c r="U111" s="73">
        <f t="shared" si="35"/>
        <v>817</v>
      </c>
      <c r="V111" s="72">
        <f t="shared" si="36"/>
        <v>817</v>
      </c>
      <c r="W111" s="73">
        <f t="shared" si="37"/>
        <v>1</v>
      </c>
      <c r="X111" s="73"/>
      <c r="Y111" s="73">
        <f t="shared" si="38"/>
        <v>817</v>
      </c>
      <c r="Z111" s="73" t="e">
        <f t="shared" si="39"/>
        <v>#NUM!</v>
      </c>
      <c r="AA111" s="73" t="e">
        <f t="shared" si="40"/>
        <v>#NUM!</v>
      </c>
      <c r="AB111" s="73" t="e">
        <f t="shared" si="41"/>
        <v>#NUM!</v>
      </c>
      <c r="AC111" s="73" t="e">
        <f t="shared" si="42"/>
        <v>#NUM!</v>
      </c>
      <c r="AD111" s="73" t="e">
        <f t="shared" si="43"/>
        <v>#NUM!</v>
      </c>
    </row>
    <row r="112" spans="1:30" s="75" customFormat="1" ht="15">
      <c r="A112" s="71" t="s">
        <v>200</v>
      </c>
      <c r="B112" s="71" t="s">
        <v>94</v>
      </c>
      <c r="C112" s="72">
        <f t="shared" si="34"/>
        <v>807</v>
      </c>
      <c r="D112" s="71">
        <v>807</v>
      </c>
      <c r="E112" s="73"/>
      <c r="F112" s="73"/>
      <c r="G112" s="73"/>
      <c r="H112" s="73"/>
      <c r="I112" s="73"/>
      <c r="J112" s="73"/>
      <c r="K112" s="73"/>
      <c r="L112" s="73"/>
      <c r="M112" s="73"/>
      <c r="N112" s="73"/>
      <c r="O112" s="73"/>
      <c r="P112" s="71"/>
      <c r="Q112" s="71"/>
      <c r="R112" s="71"/>
      <c r="S112" s="71"/>
      <c r="T112" s="64">
        <f t="shared" si="33"/>
        <v>0</v>
      </c>
      <c r="U112" s="73">
        <f t="shared" si="35"/>
        <v>807</v>
      </c>
      <c r="V112" s="72">
        <f t="shared" si="36"/>
        <v>807</v>
      </c>
      <c r="W112" s="73">
        <f t="shared" si="37"/>
        <v>1</v>
      </c>
      <c r="X112" s="73"/>
      <c r="Y112" s="73">
        <f t="shared" si="38"/>
        <v>807</v>
      </c>
      <c r="Z112" s="73" t="e">
        <f t="shared" si="39"/>
        <v>#NUM!</v>
      </c>
      <c r="AA112" s="73" t="e">
        <f t="shared" si="40"/>
        <v>#NUM!</v>
      </c>
      <c r="AB112" s="73" t="e">
        <f t="shared" si="41"/>
        <v>#NUM!</v>
      </c>
      <c r="AC112" s="73" t="e">
        <f t="shared" si="42"/>
        <v>#NUM!</v>
      </c>
      <c r="AD112" s="73" t="e">
        <f t="shared" si="43"/>
        <v>#NUM!</v>
      </c>
    </row>
    <row r="113" spans="1:30" s="75" customFormat="1" ht="15">
      <c r="A113" s="69" t="s">
        <v>123</v>
      </c>
      <c r="B113" s="70" t="s">
        <v>24</v>
      </c>
      <c r="C113" s="56">
        <f t="shared" si="34"/>
        <v>804</v>
      </c>
      <c r="D113" s="61">
        <v>804</v>
      </c>
      <c r="E113" s="61"/>
      <c r="F113" s="61"/>
      <c r="G113" s="61"/>
      <c r="H113" s="61"/>
      <c r="I113" s="61"/>
      <c r="J113" s="61"/>
      <c r="K113" s="61"/>
      <c r="L113" s="61"/>
      <c r="M113" s="61"/>
      <c r="N113" s="61"/>
      <c r="O113" s="61"/>
      <c r="P113" s="61"/>
      <c r="Q113" s="61"/>
      <c r="R113" s="61"/>
      <c r="S113" s="61"/>
      <c r="T113" s="64">
        <f t="shared" si="33"/>
        <v>0</v>
      </c>
      <c r="U113" s="61">
        <f t="shared" si="35"/>
        <v>804</v>
      </c>
      <c r="V113" s="56">
        <f t="shared" si="36"/>
        <v>804</v>
      </c>
      <c r="W113" s="61">
        <f t="shared" si="37"/>
        <v>1</v>
      </c>
      <c r="X113" s="61"/>
      <c r="Y113" s="61">
        <f t="shared" si="38"/>
        <v>804</v>
      </c>
      <c r="Z113" s="61" t="e">
        <f t="shared" si="39"/>
        <v>#NUM!</v>
      </c>
      <c r="AA113" s="61" t="e">
        <f t="shared" si="40"/>
        <v>#NUM!</v>
      </c>
      <c r="AB113" s="61" t="e">
        <f t="shared" si="41"/>
        <v>#NUM!</v>
      </c>
      <c r="AC113" s="61" t="e">
        <f t="shared" si="42"/>
        <v>#NUM!</v>
      </c>
      <c r="AD113" s="61" t="e">
        <f t="shared" si="43"/>
        <v>#NUM!</v>
      </c>
    </row>
    <row r="114" spans="1:30" s="75" customFormat="1" ht="15">
      <c r="A114" s="71" t="s">
        <v>286</v>
      </c>
      <c r="B114" s="71" t="s">
        <v>94</v>
      </c>
      <c r="C114" s="72">
        <f t="shared" si="34"/>
        <v>802</v>
      </c>
      <c r="D114" s="71"/>
      <c r="E114" s="73"/>
      <c r="F114" s="73"/>
      <c r="G114" s="73"/>
      <c r="H114" s="73"/>
      <c r="I114" s="73"/>
      <c r="J114" s="73"/>
      <c r="K114" s="73">
        <v>802</v>
      </c>
      <c r="L114" s="73"/>
      <c r="M114" s="73"/>
      <c r="N114" s="73"/>
      <c r="O114" s="73"/>
      <c r="P114" s="73"/>
      <c r="Q114" s="73"/>
      <c r="R114" s="73"/>
      <c r="S114" s="73"/>
      <c r="T114" s="64">
        <f t="shared" si="33"/>
        <v>0</v>
      </c>
      <c r="U114" s="73">
        <f t="shared" si="35"/>
        <v>802</v>
      </c>
      <c r="V114" s="72">
        <f t="shared" si="36"/>
        <v>802</v>
      </c>
      <c r="W114" s="73">
        <f t="shared" si="37"/>
        <v>1</v>
      </c>
      <c r="X114" s="73"/>
      <c r="Y114" s="73">
        <f t="shared" si="38"/>
        <v>802</v>
      </c>
      <c r="Z114" s="73" t="e">
        <f t="shared" si="39"/>
        <v>#NUM!</v>
      </c>
      <c r="AA114" s="73" t="e">
        <f t="shared" si="40"/>
        <v>#NUM!</v>
      </c>
      <c r="AB114" s="73" t="e">
        <f t="shared" si="41"/>
        <v>#NUM!</v>
      </c>
      <c r="AC114" s="73" t="e">
        <f t="shared" si="42"/>
        <v>#NUM!</v>
      </c>
      <c r="AD114" s="73" t="e">
        <f t="shared" si="43"/>
        <v>#NUM!</v>
      </c>
    </row>
    <row r="115" spans="1:30" s="75" customFormat="1" ht="15">
      <c r="A115" s="71" t="s">
        <v>282</v>
      </c>
      <c r="B115" s="71" t="s">
        <v>24</v>
      </c>
      <c r="C115" s="72">
        <f t="shared" si="34"/>
        <v>794</v>
      </c>
      <c r="D115" s="71"/>
      <c r="E115" s="71"/>
      <c r="F115" s="71"/>
      <c r="G115" s="71"/>
      <c r="H115" s="71"/>
      <c r="I115" s="71"/>
      <c r="J115" s="71"/>
      <c r="K115" s="71">
        <v>794</v>
      </c>
      <c r="L115" s="71"/>
      <c r="M115" s="71"/>
      <c r="N115" s="71"/>
      <c r="O115" s="71"/>
      <c r="P115" s="71"/>
      <c r="Q115" s="71"/>
      <c r="R115" s="71"/>
      <c r="S115" s="71"/>
      <c r="T115" s="64">
        <f t="shared" si="33"/>
        <v>0</v>
      </c>
      <c r="U115" s="73">
        <f t="shared" si="35"/>
        <v>794</v>
      </c>
      <c r="V115" s="73">
        <f t="shared" si="36"/>
        <v>794</v>
      </c>
      <c r="W115" s="73">
        <f t="shared" si="37"/>
        <v>1</v>
      </c>
      <c r="X115" s="73"/>
      <c r="Y115" s="73">
        <f t="shared" si="38"/>
        <v>794</v>
      </c>
      <c r="Z115" s="73" t="e">
        <f t="shared" si="39"/>
        <v>#NUM!</v>
      </c>
      <c r="AA115" s="73" t="e">
        <f t="shared" si="40"/>
        <v>#NUM!</v>
      </c>
      <c r="AB115" s="73" t="e">
        <f t="shared" si="41"/>
        <v>#NUM!</v>
      </c>
      <c r="AC115" s="73" t="e">
        <f t="shared" si="42"/>
        <v>#NUM!</v>
      </c>
      <c r="AD115" s="73" t="e">
        <f t="shared" si="43"/>
        <v>#NUM!</v>
      </c>
    </row>
    <row r="116" spans="1:30" s="75" customFormat="1" ht="15">
      <c r="A116" s="71" t="s">
        <v>284</v>
      </c>
      <c r="B116" s="71" t="s">
        <v>24</v>
      </c>
      <c r="C116" s="72">
        <f t="shared" si="34"/>
        <v>794</v>
      </c>
      <c r="D116" s="71"/>
      <c r="E116" s="73"/>
      <c r="F116" s="73"/>
      <c r="G116" s="73"/>
      <c r="H116" s="73"/>
      <c r="I116" s="73"/>
      <c r="J116" s="73"/>
      <c r="K116" s="73">
        <v>794</v>
      </c>
      <c r="L116" s="73"/>
      <c r="M116" s="73"/>
      <c r="N116" s="73"/>
      <c r="O116" s="73"/>
      <c r="P116" s="71"/>
      <c r="Q116" s="71"/>
      <c r="R116" s="71"/>
      <c r="S116" s="71"/>
      <c r="T116" s="64">
        <f t="shared" si="33"/>
        <v>0</v>
      </c>
      <c r="U116" s="73">
        <f t="shared" si="35"/>
        <v>794</v>
      </c>
      <c r="V116" s="72">
        <f t="shared" si="36"/>
        <v>794</v>
      </c>
      <c r="W116" s="73">
        <f t="shared" si="37"/>
        <v>1</v>
      </c>
      <c r="X116" s="73"/>
      <c r="Y116" s="73">
        <f t="shared" si="38"/>
        <v>794</v>
      </c>
      <c r="Z116" s="73" t="e">
        <f t="shared" si="39"/>
        <v>#NUM!</v>
      </c>
      <c r="AA116" s="73" t="e">
        <f t="shared" si="40"/>
        <v>#NUM!</v>
      </c>
      <c r="AB116" s="73" t="e">
        <f t="shared" si="41"/>
        <v>#NUM!</v>
      </c>
      <c r="AC116" s="73" t="e">
        <f t="shared" si="42"/>
        <v>#NUM!</v>
      </c>
      <c r="AD116" s="73" t="e">
        <f t="shared" si="43"/>
        <v>#NUM!</v>
      </c>
    </row>
    <row r="117" spans="1:30" s="75" customFormat="1" ht="15">
      <c r="A117" s="55" t="s">
        <v>117</v>
      </c>
      <c r="B117" s="55" t="s">
        <v>22</v>
      </c>
      <c r="C117" s="56">
        <f t="shared" si="34"/>
        <v>779</v>
      </c>
      <c r="D117" s="55">
        <v>779</v>
      </c>
      <c r="E117" s="61"/>
      <c r="F117" s="61"/>
      <c r="G117" s="61"/>
      <c r="H117" s="61"/>
      <c r="I117" s="61"/>
      <c r="J117" s="61"/>
      <c r="K117" s="61"/>
      <c r="L117" s="61"/>
      <c r="M117" s="61"/>
      <c r="N117" s="61"/>
      <c r="O117" s="61"/>
      <c r="P117" s="61"/>
      <c r="Q117" s="61"/>
      <c r="R117" s="61"/>
      <c r="S117" s="61"/>
      <c r="T117" s="64">
        <f t="shared" si="33"/>
        <v>0</v>
      </c>
      <c r="U117" s="61">
        <f t="shared" si="35"/>
        <v>779</v>
      </c>
      <c r="V117" s="56">
        <f t="shared" si="36"/>
        <v>779</v>
      </c>
      <c r="W117" s="61">
        <f t="shared" si="37"/>
        <v>1</v>
      </c>
      <c r="X117" s="61"/>
      <c r="Y117" s="61">
        <f t="shared" si="38"/>
        <v>779</v>
      </c>
      <c r="Z117" s="61" t="e">
        <f t="shared" si="39"/>
        <v>#NUM!</v>
      </c>
      <c r="AA117" s="61" t="e">
        <f t="shared" si="40"/>
        <v>#NUM!</v>
      </c>
      <c r="AB117" s="61" t="e">
        <f t="shared" si="41"/>
        <v>#NUM!</v>
      </c>
      <c r="AC117" s="61" t="e">
        <f t="shared" si="42"/>
        <v>#NUM!</v>
      </c>
      <c r="AD117" s="61" t="e">
        <f t="shared" si="43"/>
        <v>#NUM!</v>
      </c>
    </row>
    <row r="118" spans="1:30" s="75" customFormat="1" ht="15">
      <c r="A118" s="55" t="s">
        <v>212</v>
      </c>
      <c r="B118" s="55" t="s">
        <v>24</v>
      </c>
      <c r="C118" s="56">
        <f t="shared" si="34"/>
        <v>775</v>
      </c>
      <c r="D118" s="55"/>
      <c r="E118" s="61">
        <v>775</v>
      </c>
      <c r="F118" s="61"/>
      <c r="G118" s="61"/>
      <c r="H118" s="61"/>
      <c r="I118" s="61"/>
      <c r="J118" s="61"/>
      <c r="K118" s="61"/>
      <c r="L118" s="61"/>
      <c r="M118" s="61"/>
      <c r="N118" s="61"/>
      <c r="O118" s="61"/>
      <c r="P118" s="61"/>
      <c r="Q118" s="61"/>
      <c r="R118" s="61"/>
      <c r="S118" s="61"/>
      <c r="T118" s="64">
        <f t="shared" si="33"/>
        <v>0</v>
      </c>
      <c r="U118" s="61">
        <f t="shared" si="35"/>
        <v>775</v>
      </c>
      <c r="V118" s="56">
        <f t="shared" si="36"/>
        <v>775</v>
      </c>
      <c r="W118" s="61">
        <f t="shared" si="37"/>
        <v>1</v>
      </c>
      <c r="X118" s="61"/>
      <c r="Y118" s="61">
        <f t="shared" si="38"/>
        <v>775</v>
      </c>
      <c r="Z118" s="61" t="e">
        <f t="shared" si="39"/>
        <v>#NUM!</v>
      </c>
      <c r="AA118" s="61" t="e">
        <f t="shared" si="40"/>
        <v>#NUM!</v>
      </c>
      <c r="AB118" s="61" t="e">
        <f t="shared" si="41"/>
        <v>#NUM!</v>
      </c>
      <c r="AC118" s="61" t="e">
        <f t="shared" si="42"/>
        <v>#NUM!</v>
      </c>
      <c r="AD118" s="61" t="e">
        <f t="shared" si="43"/>
        <v>#NUM!</v>
      </c>
    </row>
    <row r="119" spans="1:30" s="75" customFormat="1" ht="15">
      <c r="A119" s="55" t="s">
        <v>119</v>
      </c>
      <c r="B119" s="55" t="s">
        <v>24</v>
      </c>
      <c r="C119" s="56">
        <f t="shared" si="34"/>
        <v>766</v>
      </c>
      <c r="D119" s="55">
        <v>766</v>
      </c>
      <c r="E119" s="61"/>
      <c r="F119" s="61"/>
      <c r="G119" s="61"/>
      <c r="H119" s="61"/>
      <c r="I119" s="61"/>
      <c r="J119" s="61"/>
      <c r="K119" s="61"/>
      <c r="L119" s="61"/>
      <c r="M119" s="61"/>
      <c r="N119" s="61"/>
      <c r="O119" s="61"/>
      <c r="P119" s="61"/>
      <c r="Q119" s="61"/>
      <c r="R119" s="61"/>
      <c r="S119" s="61"/>
      <c r="T119" s="64">
        <f t="shared" si="33"/>
        <v>0</v>
      </c>
      <c r="U119" s="61">
        <f t="shared" si="35"/>
        <v>766</v>
      </c>
      <c r="V119" s="56">
        <f t="shared" si="36"/>
        <v>766</v>
      </c>
      <c r="W119" s="61">
        <f t="shared" si="37"/>
        <v>1</v>
      </c>
      <c r="X119" s="61"/>
      <c r="Y119" s="61">
        <f t="shared" si="38"/>
        <v>766</v>
      </c>
      <c r="Z119" s="61" t="e">
        <f t="shared" si="39"/>
        <v>#NUM!</v>
      </c>
      <c r="AA119" s="61" t="e">
        <f t="shared" si="40"/>
        <v>#NUM!</v>
      </c>
      <c r="AB119" s="61" t="e">
        <f t="shared" si="41"/>
        <v>#NUM!</v>
      </c>
      <c r="AC119" s="61" t="e">
        <f t="shared" si="42"/>
        <v>#NUM!</v>
      </c>
      <c r="AD119" s="61" t="e">
        <f t="shared" si="43"/>
        <v>#NUM!</v>
      </c>
    </row>
    <row r="120" spans="1:30" s="75" customFormat="1" ht="15">
      <c r="A120" s="71" t="s">
        <v>281</v>
      </c>
      <c r="B120" s="71" t="s">
        <v>24</v>
      </c>
      <c r="C120" s="72">
        <f t="shared" si="34"/>
        <v>739</v>
      </c>
      <c r="D120" s="71"/>
      <c r="E120" s="73"/>
      <c r="F120" s="73"/>
      <c r="G120" s="73"/>
      <c r="H120" s="73"/>
      <c r="I120" s="73"/>
      <c r="J120" s="73"/>
      <c r="K120" s="73">
        <v>739</v>
      </c>
      <c r="L120" s="73"/>
      <c r="M120" s="73"/>
      <c r="N120" s="73"/>
      <c r="O120" s="73"/>
      <c r="P120" s="71"/>
      <c r="Q120" s="73"/>
      <c r="R120" s="73"/>
      <c r="S120" s="73"/>
      <c r="T120" s="64">
        <f t="shared" si="33"/>
        <v>0</v>
      </c>
      <c r="U120" s="73">
        <f t="shared" si="35"/>
        <v>739</v>
      </c>
      <c r="V120" s="72">
        <f t="shared" si="36"/>
        <v>739</v>
      </c>
      <c r="W120" s="73">
        <f t="shared" si="37"/>
        <v>1</v>
      </c>
      <c r="X120" s="73"/>
      <c r="Y120" s="73">
        <f t="shared" si="38"/>
        <v>739</v>
      </c>
      <c r="Z120" s="73" t="e">
        <f t="shared" si="39"/>
        <v>#NUM!</v>
      </c>
      <c r="AA120" s="73" t="e">
        <f t="shared" si="40"/>
        <v>#NUM!</v>
      </c>
      <c r="AB120" s="73" t="e">
        <f t="shared" si="41"/>
        <v>#NUM!</v>
      </c>
      <c r="AC120" s="73" t="e">
        <f t="shared" si="42"/>
        <v>#NUM!</v>
      </c>
      <c r="AD120" s="73" t="e">
        <f t="shared" si="43"/>
        <v>#NUM!</v>
      </c>
    </row>
    <row r="121" spans="1:30" s="75" customFormat="1" ht="15">
      <c r="A121" s="71" t="s">
        <v>118</v>
      </c>
      <c r="B121" s="71" t="s">
        <v>85</v>
      </c>
      <c r="C121" s="72">
        <f t="shared" si="34"/>
        <v>728</v>
      </c>
      <c r="D121" s="71"/>
      <c r="E121" s="71">
        <v>728</v>
      </c>
      <c r="F121" s="71"/>
      <c r="G121" s="71"/>
      <c r="H121" s="71"/>
      <c r="I121" s="71"/>
      <c r="J121" s="71"/>
      <c r="K121" s="71"/>
      <c r="L121" s="71"/>
      <c r="M121" s="71"/>
      <c r="N121" s="71"/>
      <c r="O121" s="71"/>
      <c r="P121" s="71"/>
      <c r="Q121" s="71"/>
      <c r="R121" s="71"/>
      <c r="S121" s="71"/>
      <c r="T121" s="64">
        <f t="shared" si="33"/>
        <v>0</v>
      </c>
      <c r="U121" s="73">
        <f t="shared" si="35"/>
        <v>728</v>
      </c>
      <c r="V121" s="73">
        <f t="shared" si="36"/>
        <v>728</v>
      </c>
      <c r="W121" s="73">
        <f t="shared" si="37"/>
        <v>1</v>
      </c>
      <c r="X121" s="73"/>
      <c r="Y121" s="73">
        <f t="shared" si="38"/>
        <v>728</v>
      </c>
      <c r="Z121" s="73" t="e">
        <f t="shared" si="39"/>
        <v>#NUM!</v>
      </c>
      <c r="AA121" s="73" t="e">
        <f t="shared" si="40"/>
        <v>#NUM!</v>
      </c>
      <c r="AB121" s="73" t="e">
        <f t="shared" si="41"/>
        <v>#NUM!</v>
      </c>
      <c r="AC121" s="73" t="e">
        <f t="shared" si="42"/>
        <v>#NUM!</v>
      </c>
      <c r="AD121" s="73" t="e">
        <f t="shared" si="43"/>
        <v>#NUM!</v>
      </c>
    </row>
    <row r="122" spans="1:30" s="75" customFormat="1" ht="15">
      <c r="A122" s="71" t="s">
        <v>198</v>
      </c>
      <c r="B122" s="71" t="s">
        <v>94</v>
      </c>
      <c r="C122" s="72">
        <f t="shared" si="34"/>
        <v>725</v>
      </c>
      <c r="D122" s="73">
        <v>725</v>
      </c>
      <c r="E122" s="73"/>
      <c r="F122" s="73"/>
      <c r="G122" s="73"/>
      <c r="H122" s="73"/>
      <c r="I122" s="73"/>
      <c r="J122" s="73"/>
      <c r="K122" s="73"/>
      <c r="L122" s="73"/>
      <c r="M122" s="73"/>
      <c r="N122" s="73"/>
      <c r="O122" s="73"/>
      <c r="P122" s="73"/>
      <c r="Q122" s="73"/>
      <c r="R122" s="73"/>
      <c r="S122" s="73"/>
      <c r="T122" s="64">
        <f t="shared" si="33"/>
        <v>0</v>
      </c>
      <c r="U122" s="73">
        <f t="shared" si="35"/>
        <v>725</v>
      </c>
      <c r="V122" s="72">
        <f t="shared" si="36"/>
        <v>725</v>
      </c>
      <c r="W122" s="73">
        <f t="shared" si="37"/>
        <v>1</v>
      </c>
      <c r="X122" s="73"/>
      <c r="Y122" s="73">
        <f t="shared" si="38"/>
        <v>725</v>
      </c>
      <c r="Z122" s="73" t="e">
        <f t="shared" si="39"/>
        <v>#NUM!</v>
      </c>
      <c r="AA122" s="73" t="e">
        <f t="shared" si="40"/>
        <v>#NUM!</v>
      </c>
      <c r="AB122" s="73" t="e">
        <f t="shared" si="41"/>
        <v>#NUM!</v>
      </c>
      <c r="AC122" s="73" t="e">
        <f t="shared" si="42"/>
        <v>#NUM!</v>
      </c>
      <c r="AD122" s="73" t="e">
        <f t="shared" si="43"/>
        <v>#NUM!</v>
      </c>
    </row>
    <row r="123" spans="1:30" s="75" customFormat="1" ht="15">
      <c r="A123" s="71" t="s">
        <v>45</v>
      </c>
      <c r="B123" s="71" t="s">
        <v>24</v>
      </c>
      <c r="C123" s="72">
        <f t="shared" si="34"/>
        <v>725</v>
      </c>
      <c r="D123" s="73">
        <v>725</v>
      </c>
      <c r="E123" s="73"/>
      <c r="F123" s="73"/>
      <c r="G123" s="73"/>
      <c r="H123" s="73"/>
      <c r="I123" s="73"/>
      <c r="J123" s="73"/>
      <c r="K123" s="73"/>
      <c r="L123" s="73"/>
      <c r="M123" s="73"/>
      <c r="N123" s="73"/>
      <c r="O123" s="73"/>
      <c r="P123" s="73"/>
      <c r="Q123" s="71"/>
      <c r="R123" s="71"/>
      <c r="S123" s="71"/>
      <c r="T123" s="64">
        <f t="shared" si="33"/>
        <v>0</v>
      </c>
      <c r="U123" s="73">
        <f t="shared" si="35"/>
        <v>725</v>
      </c>
      <c r="V123" s="72">
        <f t="shared" si="36"/>
        <v>725</v>
      </c>
      <c r="W123" s="73">
        <f t="shared" si="37"/>
        <v>1</v>
      </c>
      <c r="X123" s="73"/>
      <c r="Y123" s="73">
        <f t="shared" si="38"/>
        <v>725</v>
      </c>
      <c r="Z123" s="73" t="e">
        <f t="shared" si="39"/>
        <v>#NUM!</v>
      </c>
      <c r="AA123" s="73" t="e">
        <f t="shared" si="40"/>
        <v>#NUM!</v>
      </c>
      <c r="AB123" s="73" t="e">
        <f t="shared" si="41"/>
        <v>#NUM!</v>
      </c>
      <c r="AC123" s="73" t="e">
        <f t="shared" si="42"/>
        <v>#NUM!</v>
      </c>
      <c r="AD123" s="73" t="e">
        <f t="shared" si="43"/>
        <v>#NUM!</v>
      </c>
    </row>
    <row r="124" spans="1:30" s="75" customFormat="1" ht="15">
      <c r="A124" s="71" t="s">
        <v>250</v>
      </c>
      <c r="B124" s="71" t="s">
        <v>85</v>
      </c>
      <c r="C124" s="72">
        <f t="shared" si="34"/>
        <v>724</v>
      </c>
      <c r="D124" s="71"/>
      <c r="E124" s="71"/>
      <c r="F124" s="71"/>
      <c r="G124" s="71">
        <v>724</v>
      </c>
      <c r="H124" s="71"/>
      <c r="I124" s="71"/>
      <c r="J124" s="71"/>
      <c r="K124" s="71"/>
      <c r="L124" s="71"/>
      <c r="M124" s="71"/>
      <c r="N124" s="71"/>
      <c r="O124" s="71"/>
      <c r="P124" s="71"/>
      <c r="Q124" s="73"/>
      <c r="R124" s="73"/>
      <c r="S124" s="73"/>
      <c r="T124" s="64">
        <f t="shared" si="33"/>
        <v>0</v>
      </c>
      <c r="U124" s="73">
        <f t="shared" si="35"/>
        <v>724</v>
      </c>
      <c r="V124" s="72">
        <f t="shared" si="36"/>
        <v>724</v>
      </c>
      <c r="W124" s="73">
        <f t="shared" si="37"/>
        <v>1</v>
      </c>
      <c r="X124" s="73"/>
      <c r="Y124" s="73">
        <f t="shared" si="38"/>
        <v>724</v>
      </c>
      <c r="Z124" s="73" t="e">
        <f t="shared" si="39"/>
        <v>#NUM!</v>
      </c>
      <c r="AA124" s="73" t="e">
        <f t="shared" si="40"/>
        <v>#NUM!</v>
      </c>
      <c r="AB124" s="73" t="e">
        <f t="shared" si="41"/>
        <v>#NUM!</v>
      </c>
      <c r="AC124" s="73" t="e">
        <f t="shared" si="42"/>
        <v>#NUM!</v>
      </c>
      <c r="AD124" s="73" t="e">
        <f t="shared" si="43"/>
        <v>#NUM!</v>
      </c>
    </row>
    <row r="125" spans="1:30" s="75" customFormat="1" ht="15">
      <c r="A125" s="71" t="s">
        <v>127</v>
      </c>
      <c r="B125" s="71" t="s">
        <v>94</v>
      </c>
      <c r="C125" s="72">
        <f t="shared" si="34"/>
        <v>717</v>
      </c>
      <c r="D125" s="71"/>
      <c r="E125" s="73">
        <v>717</v>
      </c>
      <c r="F125" s="73"/>
      <c r="G125" s="73"/>
      <c r="H125" s="73"/>
      <c r="I125" s="73"/>
      <c r="J125" s="73"/>
      <c r="K125" s="73"/>
      <c r="L125" s="73"/>
      <c r="M125" s="73"/>
      <c r="N125" s="73"/>
      <c r="O125" s="73"/>
      <c r="P125" s="71"/>
      <c r="Q125" s="71"/>
      <c r="R125" s="71"/>
      <c r="S125" s="71"/>
      <c r="T125" s="64">
        <f t="shared" si="33"/>
        <v>0</v>
      </c>
      <c r="U125" s="73">
        <f t="shared" si="35"/>
        <v>717</v>
      </c>
      <c r="V125" s="72">
        <f t="shared" si="36"/>
        <v>717</v>
      </c>
      <c r="W125" s="73">
        <f t="shared" si="37"/>
        <v>1</v>
      </c>
      <c r="X125" s="73"/>
      <c r="Y125" s="73">
        <f t="shared" si="38"/>
        <v>717</v>
      </c>
      <c r="Z125" s="73" t="e">
        <f t="shared" si="39"/>
        <v>#NUM!</v>
      </c>
      <c r="AA125" s="73" t="e">
        <f t="shared" si="40"/>
        <v>#NUM!</v>
      </c>
      <c r="AB125" s="73" t="e">
        <f t="shared" si="41"/>
        <v>#NUM!</v>
      </c>
      <c r="AC125" s="73" t="e">
        <f t="shared" si="42"/>
        <v>#NUM!</v>
      </c>
      <c r="AD125" s="73" t="e">
        <f t="shared" si="43"/>
        <v>#NUM!</v>
      </c>
    </row>
    <row r="126" spans="1:30" s="75" customFormat="1" ht="15">
      <c r="A126" s="71" t="s">
        <v>232</v>
      </c>
      <c r="B126" s="71" t="s">
        <v>94</v>
      </c>
      <c r="C126" s="72">
        <f t="shared" si="34"/>
        <v>672</v>
      </c>
      <c r="D126" s="71"/>
      <c r="E126" s="73"/>
      <c r="F126" s="73"/>
      <c r="G126" s="73">
        <v>672</v>
      </c>
      <c r="H126" s="73"/>
      <c r="I126" s="73"/>
      <c r="J126" s="73"/>
      <c r="K126" s="73"/>
      <c r="L126" s="73"/>
      <c r="M126" s="73"/>
      <c r="N126" s="73"/>
      <c r="O126" s="73"/>
      <c r="P126" s="73"/>
      <c r="Q126" s="73"/>
      <c r="R126" s="73"/>
      <c r="S126" s="73"/>
      <c r="T126" s="64">
        <f t="shared" si="33"/>
        <v>0</v>
      </c>
      <c r="U126" s="73">
        <f t="shared" si="35"/>
        <v>672</v>
      </c>
      <c r="V126" s="72">
        <f t="shared" si="36"/>
        <v>672</v>
      </c>
      <c r="W126" s="73">
        <f t="shared" si="37"/>
        <v>1</v>
      </c>
      <c r="X126" s="73"/>
      <c r="Y126" s="73">
        <f t="shared" si="38"/>
        <v>672</v>
      </c>
      <c r="Z126" s="73" t="e">
        <f t="shared" si="39"/>
        <v>#NUM!</v>
      </c>
      <c r="AA126" s="73" t="e">
        <f t="shared" si="40"/>
        <v>#NUM!</v>
      </c>
      <c r="AB126" s="73" t="e">
        <f t="shared" si="41"/>
        <v>#NUM!</v>
      </c>
      <c r="AC126" s="73" t="e">
        <f t="shared" si="42"/>
        <v>#NUM!</v>
      </c>
      <c r="AD126" s="73" t="e">
        <f t="shared" si="43"/>
        <v>#NUM!</v>
      </c>
    </row>
    <row r="127" spans="1:30" s="75" customFormat="1" ht="15">
      <c r="A127" s="71" t="s">
        <v>130</v>
      </c>
      <c r="B127" s="71" t="s">
        <v>94</v>
      </c>
      <c r="C127" s="72">
        <f t="shared" si="34"/>
        <v>624</v>
      </c>
      <c r="D127" s="71"/>
      <c r="E127" s="71">
        <v>624</v>
      </c>
      <c r="F127" s="71"/>
      <c r="G127" s="71"/>
      <c r="H127" s="71"/>
      <c r="I127" s="71"/>
      <c r="J127" s="71"/>
      <c r="K127" s="71"/>
      <c r="L127" s="71"/>
      <c r="M127" s="71"/>
      <c r="N127" s="71"/>
      <c r="O127" s="71"/>
      <c r="P127" s="71"/>
      <c r="Q127" s="71"/>
      <c r="R127" s="71"/>
      <c r="S127" s="71"/>
      <c r="T127" s="64">
        <f t="shared" si="33"/>
        <v>0</v>
      </c>
      <c r="U127" s="73">
        <f t="shared" si="35"/>
        <v>624</v>
      </c>
      <c r="V127" s="73">
        <f t="shared" si="36"/>
        <v>624</v>
      </c>
      <c r="W127" s="73">
        <f t="shared" si="37"/>
        <v>1</v>
      </c>
      <c r="X127" s="73"/>
      <c r="Y127" s="73">
        <f t="shared" si="38"/>
        <v>624</v>
      </c>
      <c r="Z127" s="73" t="e">
        <f t="shared" si="39"/>
        <v>#NUM!</v>
      </c>
      <c r="AA127" s="73" t="e">
        <f t="shared" si="40"/>
        <v>#NUM!</v>
      </c>
      <c r="AB127" s="73" t="e">
        <f t="shared" si="41"/>
        <v>#NUM!</v>
      </c>
      <c r="AC127" s="73" t="e">
        <f t="shared" si="42"/>
        <v>#NUM!</v>
      </c>
      <c r="AD127" s="73" t="e">
        <f t="shared" si="43"/>
        <v>#NUM!</v>
      </c>
    </row>
    <row r="128" spans="1:30" s="75" customFormat="1" ht="15">
      <c r="A128" s="71" t="s">
        <v>247</v>
      </c>
      <c r="B128" s="71" t="s">
        <v>24</v>
      </c>
      <c r="C128" s="72">
        <f t="shared" si="34"/>
        <v>586</v>
      </c>
      <c r="D128" s="71"/>
      <c r="E128" s="71"/>
      <c r="F128" s="71"/>
      <c r="G128" s="71">
        <v>586</v>
      </c>
      <c r="H128" s="71"/>
      <c r="I128" s="71"/>
      <c r="J128" s="71"/>
      <c r="K128" s="71"/>
      <c r="L128" s="71"/>
      <c r="M128" s="71"/>
      <c r="N128" s="71"/>
      <c r="O128" s="71"/>
      <c r="P128" s="71"/>
      <c r="Q128" s="71"/>
      <c r="R128" s="71"/>
      <c r="S128" s="71"/>
      <c r="T128" s="64">
        <f t="shared" si="33"/>
        <v>0</v>
      </c>
      <c r="U128" s="73">
        <f t="shared" si="35"/>
        <v>586</v>
      </c>
      <c r="V128" s="73">
        <f t="shared" si="36"/>
        <v>586</v>
      </c>
      <c r="W128" s="73">
        <f t="shared" si="37"/>
        <v>1</v>
      </c>
      <c r="X128" s="73"/>
      <c r="Y128" s="73">
        <f t="shared" si="38"/>
        <v>586</v>
      </c>
      <c r="Z128" s="73" t="e">
        <f t="shared" si="39"/>
        <v>#NUM!</v>
      </c>
      <c r="AA128" s="73" t="e">
        <f t="shared" si="40"/>
        <v>#NUM!</v>
      </c>
      <c r="AB128" s="73" t="e">
        <f t="shared" si="41"/>
        <v>#NUM!</v>
      </c>
      <c r="AC128" s="73" t="e">
        <f t="shared" si="42"/>
        <v>#NUM!</v>
      </c>
      <c r="AD128" s="73" t="e">
        <f t="shared" si="43"/>
        <v>#NUM!</v>
      </c>
    </row>
    <row r="129" spans="1:30" s="75" customFormat="1" ht="15">
      <c r="A129" s="71" t="s">
        <v>280</v>
      </c>
      <c r="B129" s="71" t="s">
        <v>24</v>
      </c>
      <c r="C129" s="72">
        <f t="shared" si="34"/>
        <v>562</v>
      </c>
      <c r="D129" s="71"/>
      <c r="E129" s="71"/>
      <c r="F129" s="71"/>
      <c r="G129" s="71"/>
      <c r="H129" s="71"/>
      <c r="I129" s="71"/>
      <c r="J129" s="71"/>
      <c r="K129" s="71">
        <v>562</v>
      </c>
      <c r="L129" s="71"/>
      <c r="M129" s="71"/>
      <c r="N129" s="71"/>
      <c r="O129" s="71"/>
      <c r="P129" s="71"/>
      <c r="Q129" s="71"/>
      <c r="R129" s="71"/>
      <c r="S129" s="71"/>
      <c r="T129" s="64">
        <f t="shared" si="33"/>
        <v>0</v>
      </c>
      <c r="U129" s="73">
        <f t="shared" si="35"/>
        <v>562</v>
      </c>
      <c r="V129" s="73">
        <f t="shared" si="36"/>
        <v>562</v>
      </c>
      <c r="W129" s="73">
        <f t="shared" si="37"/>
        <v>1</v>
      </c>
      <c r="X129" s="73"/>
      <c r="Y129" s="73">
        <f t="shared" si="38"/>
        <v>562</v>
      </c>
      <c r="Z129" s="73" t="e">
        <f t="shared" si="39"/>
        <v>#NUM!</v>
      </c>
      <c r="AA129" s="73" t="e">
        <f t="shared" si="40"/>
        <v>#NUM!</v>
      </c>
      <c r="AB129" s="73" t="e">
        <f t="shared" si="41"/>
        <v>#NUM!</v>
      </c>
      <c r="AC129" s="73" t="e">
        <f t="shared" si="42"/>
        <v>#NUM!</v>
      </c>
      <c r="AD129" s="73" t="e">
        <f t="shared" si="43"/>
        <v>#NUM!</v>
      </c>
    </row>
    <row r="130" spans="1:30" s="53" customFormat="1" ht="15">
      <c r="A130" s="87"/>
      <c r="B130" s="87"/>
      <c r="C130" s="88">
        <f t="shared" si="34"/>
        <v>0</v>
      </c>
      <c r="D130" s="87"/>
      <c r="E130" s="89"/>
      <c r="F130" s="89"/>
      <c r="G130" s="89"/>
      <c r="H130" s="89"/>
      <c r="I130" s="89"/>
      <c r="J130" s="89"/>
      <c r="K130" s="89"/>
      <c r="L130" s="89"/>
      <c r="M130" s="89"/>
      <c r="N130" s="89"/>
      <c r="O130" s="89"/>
      <c r="P130" s="87"/>
      <c r="Q130" s="89"/>
      <c r="R130" s="89"/>
      <c r="S130" s="89"/>
      <c r="T130" s="94">
        <f>MAX($D130,$G130,$N130,$Q130,$R130,)</f>
        <v>0</v>
      </c>
      <c r="U130" s="89" t="e">
        <f aca="true" t="shared" si="44" ref="U130:U135">IF(W130=1,Y130,IF(W130=2,Y130+Z130,IF(W130=3,SUM(Y130:AA130),IF(W130=4,SUM(Y130:AB130),IF(W130=5,SUM(Y130:AC130),SUM(Y130:AD130))))))</f>
        <v>#NUM!</v>
      </c>
      <c r="V130" s="88">
        <f aca="true" t="shared" si="45" ref="V130:V135">SUM(D130:S130)+T130</f>
        <v>0</v>
      </c>
      <c r="W130" s="89">
        <f aca="true" t="shared" si="46" ref="W130:W145">COUNT($D130:$S130)</f>
        <v>0</v>
      </c>
      <c r="X130" s="89"/>
      <c r="Y130" s="89" t="e">
        <f aca="true" t="shared" si="47" ref="Y130:Y135">LARGE(D130:S130,1)</f>
        <v>#NUM!</v>
      </c>
      <c r="Z130" s="89" t="e">
        <f aca="true" t="shared" si="48" ref="Z130:Z135">LARGE(D130:S130,2)</f>
        <v>#NUM!</v>
      </c>
      <c r="AA130" s="89" t="e">
        <f aca="true" t="shared" si="49" ref="AA130:AA135">LARGE(D130:S130,3)</f>
        <v>#NUM!</v>
      </c>
      <c r="AB130" s="89" t="e">
        <f aca="true" t="shared" si="50" ref="AB130:AB135">LARGE(D130:S130,4)</f>
        <v>#NUM!</v>
      </c>
      <c r="AC130" s="89" t="e">
        <f aca="true" t="shared" si="51" ref="AC130:AC135">LARGE(D130:S130,5)</f>
        <v>#NUM!</v>
      </c>
      <c r="AD130" s="89" t="e">
        <f aca="true" t="shared" si="52" ref="AD130:AD135">LARGE(D130:S130,6)</f>
        <v>#NUM!</v>
      </c>
    </row>
    <row r="131" spans="1:30" s="53" customFormat="1" ht="15">
      <c r="A131" s="87"/>
      <c r="B131" s="87"/>
      <c r="C131" s="88">
        <f t="shared" si="34"/>
        <v>0</v>
      </c>
      <c r="D131" s="87"/>
      <c r="E131" s="89"/>
      <c r="F131" s="89"/>
      <c r="G131" s="89"/>
      <c r="H131" s="89"/>
      <c r="I131" s="89"/>
      <c r="J131" s="89"/>
      <c r="K131" s="89"/>
      <c r="L131" s="89"/>
      <c r="M131" s="89"/>
      <c r="N131" s="89"/>
      <c r="O131" s="89"/>
      <c r="P131" s="87"/>
      <c r="Q131" s="89"/>
      <c r="R131" s="89"/>
      <c r="S131" s="89"/>
      <c r="T131" s="94">
        <f>MAX($D131,$G131,$N131,$Q131,$R131,)</f>
        <v>0</v>
      </c>
      <c r="U131" s="89" t="e">
        <f t="shared" si="44"/>
        <v>#NUM!</v>
      </c>
      <c r="V131" s="88">
        <f t="shared" si="45"/>
        <v>0</v>
      </c>
      <c r="W131" s="89">
        <f t="shared" si="46"/>
        <v>0</v>
      </c>
      <c r="X131" s="89"/>
      <c r="Y131" s="89" t="e">
        <f t="shared" si="47"/>
        <v>#NUM!</v>
      </c>
      <c r="Z131" s="89" t="e">
        <f t="shared" si="48"/>
        <v>#NUM!</v>
      </c>
      <c r="AA131" s="89" t="e">
        <f t="shared" si="49"/>
        <v>#NUM!</v>
      </c>
      <c r="AB131" s="89" t="e">
        <f t="shared" si="50"/>
        <v>#NUM!</v>
      </c>
      <c r="AC131" s="89" t="e">
        <f t="shared" si="51"/>
        <v>#NUM!</v>
      </c>
      <c r="AD131" s="89" t="e">
        <f t="shared" si="52"/>
        <v>#NUM!</v>
      </c>
    </row>
    <row r="132" spans="1:30" s="53" customFormat="1" ht="15">
      <c r="A132" s="87"/>
      <c r="B132" s="87"/>
      <c r="C132" s="88">
        <f t="shared" si="34"/>
        <v>0</v>
      </c>
      <c r="D132" s="87"/>
      <c r="E132" s="89"/>
      <c r="F132" s="89"/>
      <c r="G132" s="89"/>
      <c r="H132" s="89"/>
      <c r="I132" s="89"/>
      <c r="J132" s="89"/>
      <c r="K132" s="89"/>
      <c r="L132" s="89"/>
      <c r="M132" s="89"/>
      <c r="N132" s="89"/>
      <c r="O132" s="89"/>
      <c r="P132" s="87"/>
      <c r="Q132" s="89"/>
      <c r="R132" s="89"/>
      <c r="S132" s="89"/>
      <c r="T132" s="94"/>
      <c r="U132" s="89" t="e">
        <f t="shared" si="44"/>
        <v>#NUM!</v>
      </c>
      <c r="V132" s="88">
        <f t="shared" si="45"/>
        <v>0</v>
      </c>
      <c r="W132" s="89">
        <f t="shared" si="46"/>
        <v>0</v>
      </c>
      <c r="X132" s="89"/>
      <c r="Y132" s="89" t="e">
        <f t="shared" si="47"/>
        <v>#NUM!</v>
      </c>
      <c r="Z132" s="89" t="e">
        <f t="shared" si="48"/>
        <v>#NUM!</v>
      </c>
      <c r="AA132" s="89" t="e">
        <f t="shared" si="49"/>
        <v>#NUM!</v>
      </c>
      <c r="AB132" s="89" t="e">
        <f t="shared" si="50"/>
        <v>#NUM!</v>
      </c>
      <c r="AC132" s="89" t="e">
        <f t="shared" si="51"/>
        <v>#NUM!</v>
      </c>
      <c r="AD132" s="89" t="e">
        <f t="shared" si="52"/>
        <v>#NUM!</v>
      </c>
    </row>
    <row r="133" spans="1:30" s="53" customFormat="1" ht="15">
      <c r="A133" s="87"/>
      <c r="B133" s="87"/>
      <c r="C133" s="88">
        <f t="shared" si="34"/>
        <v>0</v>
      </c>
      <c r="D133" s="87"/>
      <c r="E133" s="89"/>
      <c r="F133" s="89"/>
      <c r="G133" s="89"/>
      <c r="H133" s="89"/>
      <c r="I133" s="89"/>
      <c r="J133" s="89"/>
      <c r="K133" s="89"/>
      <c r="L133" s="89"/>
      <c r="M133" s="89"/>
      <c r="N133" s="89"/>
      <c r="O133" s="89"/>
      <c r="P133" s="87"/>
      <c r="Q133" s="89"/>
      <c r="R133" s="89"/>
      <c r="S133" s="89"/>
      <c r="T133" s="94"/>
      <c r="U133" s="89" t="e">
        <f t="shared" si="44"/>
        <v>#NUM!</v>
      </c>
      <c r="V133" s="88">
        <f t="shared" si="45"/>
        <v>0</v>
      </c>
      <c r="W133" s="89">
        <f t="shared" si="46"/>
        <v>0</v>
      </c>
      <c r="X133" s="89"/>
      <c r="Y133" s="89" t="e">
        <f t="shared" si="47"/>
        <v>#NUM!</v>
      </c>
      <c r="Z133" s="89" t="e">
        <f t="shared" si="48"/>
        <v>#NUM!</v>
      </c>
      <c r="AA133" s="89" t="e">
        <f t="shared" si="49"/>
        <v>#NUM!</v>
      </c>
      <c r="AB133" s="89" t="e">
        <f t="shared" si="50"/>
        <v>#NUM!</v>
      </c>
      <c r="AC133" s="89" t="e">
        <f t="shared" si="51"/>
        <v>#NUM!</v>
      </c>
      <c r="AD133" s="89" t="e">
        <f t="shared" si="52"/>
        <v>#NUM!</v>
      </c>
    </row>
    <row r="134" spans="1:30" s="53" customFormat="1" ht="15">
      <c r="A134" s="87"/>
      <c r="B134" s="87"/>
      <c r="C134" s="88">
        <f t="shared" si="34"/>
        <v>0</v>
      </c>
      <c r="D134" s="87"/>
      <c r="E134" s="89"/>
      <c r="F134" s="89"/>
      <c r="G134" s="89"/>
      <c r="H134" s="89"/>
      <c r="I134" s="89"/>
      <c r="J134" s="89"/>
      <c r="K134" s="89"/>
      <c r="L134" s="89"/>
      <c r="M134" s="89"/>
      <c r="N134" s="89"/>
      <c r="O134" s="89"/>
      <c r="P134" s="87"/>
      <c r="Q134" s="89"/>
      <c r="R134" s="89"/>
      <c r="S134" s="89"/>
      <c r="T134" s="94"/>
      <c r="U134" s="89" t="e">
        <f t="shared" si="44"/>
        <v>#NUM!</v>
      </c>
      <c r="V134" s="88">
        <f t="shared" si="45"/>
        <v>0</v>
      </c>
      <c r="W134" s="89">
        <f t="shared" si="46"/>
        <v>0</v>
      </c>
      <c r="X134" s="89"/>
      <c r="Y134" s="89" t="e">
        <f t="shared" si="47"/>
        <v>#NUM!</v>
      </c>
      <c r="Z134" s="89" t="e">
        <f t="shared" si="48"/>
        <v>#NUM!</v>
      </c>
      <c r="AA134" s="89" t="e">
        <f t="shared" si="49"/>
        <v>#NUM!</v>
      </c>
      <c r="AB134" s="89" t="e">
        <f t="shared" si="50"/>
        <v>#NUM!</v>
      </c>
      <c r="AC134" s="89" t="e">
        <f t="shared" si="51"/>
        <v>#NUM!</v>
      </c>
      <c r="AD134" s="89" t="e">
        <f t="shared" si="52"/>
        <v>#NUM!</v>
      </c>
    </row>
    <row r="135" spans="1:30" s="53" customFormat="1" ht="15">
      <c r="A135" s="87"/>
      <c r="B135" s="87"/>
      <c r="C135" s="88">
        <f t="shared" si="34"/>
        <v>0</v>
      </c>
      <c r="D135" s="87"/>
      <c r="E135" s="89"/>
      <c r="F135" s="89"/>
      <c r="G135" s="89"/>
      <c r="H135" s="89"/>
      <c r="I135" s="89"/>
      <c r="J135" s="89"/>
      <c r="K135" s="89"/>
      <c r="L135" s="89"/>
      <c r="M135" s="89"/>
      <c r="N135" s="89"/>
      <c r="O135" s="89"/>
      <c r="P135" s="87"/>
      <c r="Q135" s="89"/>
      <c r="R135" s="89"/>
      <c r="S135" s="89"/>
      <c r="T135" s="94"/>
      <c r="U135" s="89" t="e">
        <f t="shared" si="44"/>
        <v>#NUM!</v>
      </c>
      <c r="V135" s="88">
        <f t="shared" si="45"/>
        <v>0</v>
      </c>
      <c r="W135" s="89">
        <f t="shared" si="46"/>
        <v>0</v>
      </c>
      <c r="X135" s="89"/>
      <c r="Y135" s="89" t="e">
        <f t="shared" si="47"/>
        <v>#NUM!</v>
      </c>
      <c r="Z135" s="89" t="e">
        <f t="shared" si="48"/>
        <v>#NUM!</v>
      </c>
      <c r="AA135" s="89" t="e">
        <f t="shared" si="49"/>
        <v>#NUM!</v>
      </c>
      <c r="AB135" s="89" t="e">
        <f t="shared" si="50"/>
        <v>#NUM!</v>
      </c>
      <c r="AC135" s="89" t="e">
        <f t="shared" si="51"/>
        <v>#NUM!</v>
      </c>
      <c r="AD135" s="89" t="e">
        <f t="shared" si="52"/>
        <v>#NUM!</v>
      </c>
    </row>
    <row r="136" spans="1:30" s="53" customFormat="1" ht="15">
      <c r="A136" s="87"/>
      <c r="B136" s="87"/>
      <c r="C136" s="88"/>
      <c r="D136" s="87"/>
      <c r="E136" s="89"/>
      <c r="F136" s="89"/>
      <c r="G136" s="89"/>
      <c r="H136" s="89"/>
      <c r="I136" s="89"/>
      <c r="J136" s="89"/>
      <c r="K136" s="89"/>
      <c r="L136" s="89"/>
      <c r="M136" s="89"/>
      <c r="N136" s="89"/>
      <c r="O136" s="89"/>
      <c r="P136" s="87"/>
      <c r="Q136" s="89"/>
      <c r="R136" s="89"/>
      <c r="S136" s="89"/>
      <c r="T136" s="94"/>
      <c r="U136" s="89" t="e">
        <f aca="true" t="shared" si="53" ref="U136:U145">IF(W136=1,Y136,IF(W136=2,Y136+Z136,IF(W136=3,SUM(Y136:AA136),IF(W136=4,SUM(Y136:AB136),IF(W136=5,SUM(Y136:AC136),SUM(Y136:AD136))))))</f>
        <v>#NUM!</v>
      </c>
      <c r="V136" s="88">
        <f aca="true" t="shared" si="54" ref="V136:V145">SUM(D136:S136)+T136</f>
        <v>0</v>
      </c>
      <c r="W136" s="89">
        <f t="shared" si="46"/>
        <v>0</v>
      </c>
      <c r="X136" s="89"/>
      <c r="Y136" s="89" t="e">
        <f aca="true" t="shared" si="55" ref="Y136:Y145">LARGE(D136:S136,1)</f>
        <v>#NUM!</v>
      </c>
      <c r="Z136" s="89" t="e">
        <f aca="true" t="shared" si="56" ref="Z136:Z145">LARGE(D136:S136,2)</f>
        <v>#NUM!</v>
      </c>
      <c r="AA136" s="89" t="e">
        <f aca="true" t="shared" si="57" ref="AA136:AA145">LARGE(D136:S136,3)</f>
        <v>#NUM!</v>
      </c>
      <c r="AB136" s="89" t="e">
        <f aca="true" t="shared" si="58" ref="AB136:AB145">LARGE(D136:S136,4)</f>
        <v>#NUM!</v>
      </c>
      <c r="AC136" s="89" t="e">
        <f aca="true" t="shared" si="59" ref="AC136:AC145">LARGE(D136:S136,5)</f>
        <v>#NUM!</v>
      </c>
      <c r="AD136" s="89" t="e">
        <f aca="true" t="shared" si="60" ref="AD136:AD145">LARGE(D136:S136,6)</f>
        <v>#NUM!</v>
      </c>
    </row>
    <row r="137" spans="1:30" s="53" customFormat="1" ht="15">
      <c r="A137" s="87"/>
      <c r="B137" s="87"/>
      <c r="C137" s="88"/>
      <c r="D137" s="87"/>
      <c r="E137" s="89"/>
      <c r="F137" s="89"/>
      <c r="G137" s="89"/>
      <c r="H137" s="89"/>
      <c r="I137" s="89"/>
      <c r="J137" s="89"/>
      <c r="K137" s="89"/>
      <c r="L137" s="89"/>
      <c r="M137" s="89"/>
      <c r="N137" s="89"/>
      <c r="O137" s="89"/>
      <c r="P137" s="87"/>
      <c r="Q137" s="89"/>
      <c r="R137" s="89"/>
      <c r="S137" s="89"/>
      <c r="T137" s="94"/>
      <c r="U137" s="89" t="e">
        <f t="shared" si="53"/>
        <v>#NUM!</v>
      </c>
      <c r="V137" s="88">
        <f t="shared" si="54"/>
        <v>0</v>
      </c>
      <c r="W137" s="89">
        <f t="shared" si="46"/>
        <v>0</v>
      </c>
      <c r="X137" s="89"/>
      <c r="Y137" s="89" t="e">
        <f t="shared" si="55"/>
        <v>#NUM!</v>
      </c>
      <c r="Z137" s="89" t="e">
        <f t="shared" si="56"/>
        <v>#NUM!</v>
      </c>
      <c r="AA137" s="89" t="e">
        <f t="shared" si="57"/>
        <v>#NUM!</v>
      </c>
      <c r="AB137" s="89" t="e">
        <f t="shared" si="58"/>
        <v>#NUM!</v>
      </c>
      <c r="AC137" s="89" t="e">
        <f t="shared" si="59"/>
        <v>#NUM!</v>
      </c>
      <c r="AD137" s="89" t="e">
        <f t="shared" si="60"/>
        <v>#NUM!</v>
      </c>
    </row>
    <row r="138" spans="1:30" s="53" customFormat="1" ht="15">
      <c r="A138" s="87"/>
      <c r="B138" s="87"/>
      <c r="C138" s="88"/>
      <c r="D138" s="87"/>
      <c r="E138" s="89"/>
      <c r="F138" s="89"/>
      <c r="G138" s="89"/>
      <c r="H138" s="89"/>
      <c r="I138" s="89"/>
      <c r="J138" s="89"/>
      <c r="K138" s="89"/>
      <c r="L138" s="89"/>
      <c r="M138" s="89"/>
      <c r="N138" s="89"/>
      <c r="O138" s="89"/>
      <c r="P138" s="87"/>
      <c r="Q138" s="89"/>
      <c r="R138" s="89"/>
      <c r="S138" s="89"/>
      <c r="T138" s="94"/>
      <c r="U138" s="89" t="e">
        <f t="shared" si="53"/>
        <v>#NUM!</v>
      </c>
      <c r="V138" s="88">
        <f t="shared" si="54"/>
        <v>0</v>
      </c>
      <c r="W138" s="89">
        <f t="shared" si="46"/>
        <v>0</v>
      </c>
      <c r="X138" s="89"/>
      <c r="Y138" s="89" t="e">
        <f t="shared" si="55"/>
        <v>#NUM!</v>
      </c>
      <c r="Z138" s="89" t="e">
        <f t="shared" si="56"/>
        <v>#NUM!</v>
      </c>
      <c r="AA138" s="89" t="e">
        <f t="shared" si="57"/>
        <v>#NUM!</v>
      </c>
      <c r="AB138" s="89" t="e">
        <f t="shared" si="58"/>
        <v>#NUM!</v>
      </c>
      <c r="AC138" s="89" t="e">
        <f t="shared" si="59"/>
        <v>#NUM!</v>
      </c>
      <c r="AD138" s="89" t="e">
        <f t="shared" si="60"/>
        <v>#NUM!</v>
      </c>
    </row>
    <row r="139" spans="1:30" s="53" customFormat="1" ht="15">
      <c r="A139" s="87"/>
      <c r="B139" s="87"/>
      <c r="C139" s="88"/>
      <c r="D139" s="87"/>
      <c r="E139" s="89"/>
      <c r="F139" s="89"/>
      <c r="G139" s="89"/>
      <c r="H139" s="89"/>
      <c r="I139" s="89"/>
      <c r="J139" s="89"/>
      <c r="K139" s="89"/>
      <c r="L139" s="89"/>
      <c r="M139" s="89"/>
      <c r="N139" s="89"/>
      <c r="O139" s="89"/>
      <c r="P139" s="87"/>
      <c r="Q139" s="89"/>
      <c r="R139" s="89"/>
      <c r="S139" s="89"/>
      <c r="T139" s="94"/>
      <c r="U139" s="89" t="e">
        <f t="shared" si="53"/>
        <v>#NUM!</v>
      </c>
      <c r="V139" s="88">
        <f t="shared" si="54"/>
        <v>0</v>
      </c>
      <c r="W139" s="89">
        <f t="shared" si="46"/>
        <v>0</v>
      </c>
      <c r="X139" s="89"/>
      <c r="Y139" s="89" t="e">
        <f t="shared" si="55"/>
        <v>#NUM!</v>
      </c>
      <c r="Z139" s="89" t="e">
        <f t="shared" si="56"/>
        <v>#NUM!</v>
      </c>
      <c r="AA139" s="89" t="e">
        <f t="shared" si="57"/>
        <v>#NUM!</v>
      </c>
      <c r="AB139" s="89" t="e">
        <f t="shared" si="58"/>
        <v>#NUM!</v>
      </c>
      <c r="AC139" s="89" t="e">
        <f t="shared" si="59"/>
        <v>#NUM!</v>
      </c>
      <c r="AD139" s="89" t="e">
        <f t="shared" si="60"/>
        <v>#NUM!</v>
      </c>
    </row>
    <row r="140" spans="1:30" s="53" customFormat="1" ht="15">
      <c r="A140" s="87"/>
      <c r="B140" s="87"/>
      <c r="C140" s="88"/>
      <c r="D140" s="87"/>
      <c r="E140" s="89"/>
      <c r="F140" s="89"/>
      <c r="G140" s="89"/>
      <c r="H140" s="89"/>
      <c r="I140" s="89"/>
      <c r="J140" s="89"/>
      <c r="K140" s="89"/>
      <c r="L140" s="89"/>
      <c r="M140" s="89"/>
      <c r="N140" s="89"/>
      <c r="O140" s="89"/>
      <c r="P140" s="87"/>
      <c r="Q140" s="89"/>
      <c r="R140" s="89"/>
      <c r="S140" s="89"/>
      <c r="T140" s="94"/>
      <c r="U140" s="89" t="e">
        <f t="shared" si="53"/>
        <v>#NUM!</v>
      </c>
      <c r="V140" s="88">
        <f t="shared" si="54"/>
        <v>0</v>
      </c>
      <c r="W140" s="89">
        <f t="shared" si="46"/>
        <v>0</v>
      </c>
      <c r="X140" s="89"/>
      <c r="Y140" s="89" t="e">
        <f t="shared" si="55"/>
        <v>#NUM!</v>
      </c>
      <c r="Z140" s="89" t="e">
        <f t="shared" si="56"/>
        <v>#NUM!</v>
      </c>
      <c r="AA140" s="89" t="e">
        <f t="shared" si="57"/>
        <v>#NUM!</v>
      </c>
      <c r="AB140" s="89" t="e">
        <f t="shared" si="58"/>
        <v>#NUM!</v>
      </c>
      <c r="AC140" s="89" t="e">
        <f t="shared" si="59"/>
        <v>#NUM!</v>
      </c>
      <c r="AD140" s="89" t="e">
        <f t="shared" si="60"/>
        <v>#NUM!</v>
      </c>
    </row>
    <row r="141" spans="3:30" s="53" customFormat="1" ht="15">
      <c r="C141" s="47"/>
      <c r="T141" s="94"/>
      <c r="U141" s="89" t="e">
        <f t="shared" si="53"/>
        <v>#NUM!</v>
      </c>
      <c r="V141" s="88">
        <f t="shared" si="54"/>
        <v>0</v>
      </c>
      <c r="W141" s="89">
        <f t="shared" si="46"/>
        <v>0</v>
      </c>
      <c r="X141" s="89"/>
      <c r="Y141" s="89" t="e">
        <f t="shared" si="55"/>
        <v>#NUM!</v>
      </c>
      <c r="Z141" s="89" t="e">
        <f t="shared" si="56"/>
        <v>#NUM!</v>
      </c>
      <c r="AA141" s="89" t="e">
        <f t="shared" si="57"/>
        <v>#NUM!</v>
      </c>
      <c r="AB141" s="89" t="e">
        <f t="shared" si="58"/>
        <v>#NUM!</v>
      </c>
      <c r="AC141" s="89" t="e">
        <f t="shared" si="59"/>
        <v>#NUM!</v>
      </c>
      <c r="AD141" s="89" t="e">
        <f t="shared" si="60"/>
        <v>#NUM!</v>
      </c>
    </row>
    <row r="142" spans="3:30" s="53" customFormat="1" ht="15">
      <c r="C142" s="47"/>
      <c r="T142" s="94"/>
      <c r="U142" s="89" t="e">
        <f t="shared" si="53"/>
        <v>#NUM!</v>
      </c>
      <c r="V142" s="88">
        <f t="shared" si="54"/>
        <v>0</v>
      </c>
      <c r="W142" s="89">
        <f t="shared" si="46"/>
        <v>0</v>
      </c>
      <c r="X142" s="89"/>
      <c r="Y142" s="89" t="e">
        <f t="shared" si="55"/>
        <v>#NUM!</v>
      </c>
      <c r="Z142" s="89" t="e">
        <f t="shared" si="56"/>
        <v>#NUM!</v>
      </c>
      <c r="AA142" s="89" t="e">
        <f t="shared" si="57"/>
        <v>#NUM!</v>
      </c>
      <c r="AB142" s="89" t="e">
        <f t="shared" si="58"/>
        <v>#NUM!</v>
      </c>
      <c r="AC142" s="89" t="e">
        <f t="shared" si="59"/>
        <v>#NUM!</v>
      </c>
      <c r="AD142" s="89" t="e">
        <f t="shared" si="60"/>
        <v>#NUM!</v>
      </c>
    </row>
    <row r="143" spans="3:30" s="53" customFormat="1" ht="15">
      <c r="C143" s="47"/>
      <c r="T143" s="94"/>
      <c r="U143" s="89" t="e">
        <f t="shared" si="53"/>
        <v>#NUM!</v>
      </c>
      <c r="V143" s="88">
        <f t="shared" si="54"/>
        <v>0</v>
      </c>
      <c r="W143" s="89">
        <f t="shared" si="46"/>
        <v>0</v>
      </c>
      <c r="X143" s="89"/>
      <c r="Y143" s="89" t="e">
        <f t="shared" si="55"/>
        <v>#NUM!</v>
      </c>
      <c r="Z143" s="89" t="e">
        <f t="shared" si="56"/>
        <v>#NUM!</v>
      </c>
      <c r="AA143" s="89" t="e">
        <f t="shared" si="57"/>
        <v>#NUM!</v>
      </c>
      <c r="AB143" s="89" t="e">
        <f t="shared" si="58"/>
        <v>#NUM!</v>
      </c>
      <c r="AC143" s="89" t="e">
        <f t="shared" si="59"/>
        <v>#NUM!</v>
      </c>
      <c r="AD143" s="89" t="e">
        <f t="shared" si="60"/>
        <v>#NUM!</v>
      </c>
    </row>
    <row r="144" spans="3:30" s="53" customFormat="1" ht="15">
      <c r="C144" s="47"/>
      <c r="T144" s="94"/>
      <c r="U144" s="89" t="e">
        <f t="shared" si="53"/>
        <v>#NUM!</v>
      </c>
      <c r="V144" s="88">
        <f t="shared" si="54"/>
        <v>0</v>
      </c>
      <c r="W144" s="89">
        <f t="shared" si="46"/>
        <v>0</v>
      </c>
      <c r="X144" s="89"/>
      <c r="Y144" s="89" t="e">
        <f t="shared" si="55"/>
        <v>#NUM!</v>
      </c>
      <c r="Z144" s="89" t="e">
        <f t="shared" si="56"/>
        <v>#NUM!</v>
      </c>
      <c r="AA144" s="89" t="e">
        <f t="shared" si="57"/>
        <v>#NUM!</v>
      </c>
      <c r="AB144" s="89" t="e">
        <f t="shared" si="58"/>
        <v>#NUM!</v>
      </c>
      <c r="AC144" s="89" t="e">
        <f t="shared" si="59"/>
        <v>#NUM!</v>
      </c>
      <c r="AD144" s="89" t="e">
        <f t="shared" si="60"/>
        <v>#NUM!</v>
      </c>
    </row>
    <row r="145" spans="3:30" s="53" customFormat="1" ht="15">
      <c r="C145" s="47"/>
      <c r="T145" s="94"/>
      <c r="U145" s="89" t="e">
        <f t="shared" si="53"/>
        <v>#NUM!</v>
      </c>
      <c r="V145" s="88">
        <f t="shared" si="54"/>
        <v>0</v>
      </c>
      <c r="W145" s="89">
        <f t="shared" si="46"/>
        <v>0</v>
      </c>
      <c r="X145" s="89"/>
      <c r="Y145" s="89" t="e">
        <f t="shared" si="55"/>
        <v>#NUM!</v>
      </c>
      <c r="Z145" s="89" t="e">
        <f t="shared" si="56"/>
        <v>#NUM!</v>
      </c>
      <c r="AA145" s="89" t="e">
        <f t="shared" si="57"/>
        <v>#NUM!</v>
      </c>
      <c r="AB145" s="89" t="e">
        <f t="shared" si="58"/>
        <v>#NUM!</v>
      </c>
      <c r="AC145" s="89" t="e">
        <f t="shared" si="59"/>
        <v>#NUM!</v>
      </c>
      <c r="AD145" s="89" t="e">
        <f t="shared" si="60"/>
        <v>#NUM!</v>
      </c>
    </row>
    <row r="146" spans="3:30" s="75" customFormat="1" ht="15">
      <c r="C146" s="73"/>
      <c r="T146" s="51"/>
      <c r="U146" s="76"/>
      <c r="V146" s="76"/>
      <c r="W146" s="76"/>
      <c r="X146" s="76"/>
      <c r="Y146" s="76"/>
      <c r="Z146" s="76"/>
      <c r="AA146" s="76"/>
      <c r="AB146" s="76"/>
      <c r="AC146" s="76"/>
      <c r="AD146" s="76"/>
    </row>
    <row r="147" spans="3:30" s="75" customFormat="1" ht="15">
      <c r="C147" s="73"/>
      <c r="T147" s="51"/>
      <c r="U147" s="76"/>
      <c r="V147" s="76"/>
      <c r="W147" s="76"/>
      <c r="X147" s="76"/>
      <c r="Y147" s="76"/>
      <c r="Z147" s="76"/>
      <c r="AA147" s="76"/>
      <c r="AB147" s="76"/>
      <c r="AC147" s="76"/>
      <c r="AD147" s="76"/>
    </row>
    <row r="148" spans="3:30" s="75" customFormat="1" ht="15">
      <c r="C148" s="73"/>
      <c r="T148" s="51"/>
      <c r="U148" s="76"/>
      <c r="V148" s="76"/>
      <c r="W148" s="76"/>
      <c r="X148" s="76"/>
      <c r="Y148" s="76"/>
      <c r="Z148" s="76"/>
      <c r="AA148" s="76"/>
      <c r="AB148" s="76"/>
      <c r="AC148" s="76"/>
      <c r="AD148" s="76"/>
    </row>
    <row r="149" spans="3:30" s="75" customFormat="1" ht="15">
      <c r="C149" s="73"/>
      <c r="T149" s="51"/>
      <c r="U149" s="76"/>
      <c r="V149" s="76"/>
      <c r="W149" s="76"/>
      <c r="X149" s="76"/>
      <c r="Y149" s="76"/>
      <c r="Z149" s="76"/>
      <c r="AA149" s="76"/>
      <c r="AB149" s="76"/>
      <c r="AC149" s="76"/>
      <c r="AD149" s="76"/>
    </row>
    <row r="150" spans="3:30" s="75" customFormat="1" ht="15">
      <c r="C150" s="73"/>
      <c r="T150" s="51"/>
      <c r="U150" s="76"/>
      <c r="V150" s="76"/>
      <c r="W150" s="76"/>
      <c r="X150" s="76"/>
      <c r="Y150" s="76"/>
      <c r="Z150" s="76"/>
      <c r="AA150" s="76"/>
      <c r="AB150" s="76"/>
      <c r="AC150" s="76"/>
      <c r="AD150" s="76"/>
    </row>
    <row r="151" spans="3:30" s="75" customFormat="1" ht="15">
      <c r="C151" s="73"/>
      <c r="T151" s="51"/>
      <c r="U151" s="76"/>
      <c r="V151" s="76"/>
      <c r="W151" s="76"/>
      <c r="X151" s="76"/>
      <c r="Y151" s="76"/>
      <c r="Z151" s="76"/>
      <c r="AA151" s="76"/>
      <c r="AB151" s="76"/>
      <c r="AC151" s="76"/>
      <c r="AD151" s="76"/>
    </row>
    <row r="152" spans="3:30" s="75" customFormat="1" ht="15">
      <c r="C152" s="73"/>
      <c r="T152" s="51"/>
      <c r="U152" s="76"/>
      <c r="V152" s="76"/>
      <c r="W152" s="76"/>
      <c r="X152" s="76"/>
      <c r="Y152" s="76"/>
      <c r="Z152" s="76"/>
      <c r="AA152" s="76"/>
      <c r="AB152" s="76"/>
      <c r="AC152" s="76"/>
      <c r="AD152" s="76"/>
    </row>
    <row r="153" spans="3:30" s="75" customFormat="1" ht="15">
      <c r="C153" s="73"/>
      <c r="T153" s="51"/>
      <c r="U153" s="76"/>
      <c r="V153" s="76"/>
      <c r="W153" s="76"/>
      <c r="X153" s="76"/>
      <c r="Y153" s="76"/>
      <c r="Z153" s="76"/>
      <c r="AA153" s="76"/>
      <c r="AB153" s="76"/>
      <c r="AC153" s="76"/>
      <c r="AD153" s="76"/>
    </row>
    <row r="154" spans="3:30" s="75" customFormat="1" ht="15">
      <c r="C154" s="73"/>
      <c r="T154" s="51"/>
      <c r="U154" s="76"/>
      <c r="V154" s="76"/>
      <c r="W154" s="76"/>
      <c r="X154" s="76"/>
      <c r="Y154" s="76"/>
      <c r="Z154" s="76"/>
      <c r="AA154" s="76"/>
      <c r="AB154" s="76"/>
      <c r="AC154" s="76"/>
      <c r="AD154" s="76"/>
    </row>
    <row r="155" spans="3:30" s="75" customFormat="1" ht="15">
      <c r="C155" s="73"/>
      <c r="T155" s="51"/>
      <c r="U155" s="76"/>
      <c r="V155" s="76"/>
      <c r="W155" s="76"/>
      <c r="X155" s="76"/>
      <c r="Y155" s="76"/>
      <c r="Z155" s="76"/>
      <c r="AA155" s="76"/>
      <c r="AB155" s="76"/>
      <c r="AC155" s="76"/>
      <c r="AD155" s="76"/>
    </row>
    <row r="156" spans="3:30" s="75" customFormat="1" ht="15">
      <c r="C156" s="73"/>
      <c r="T156" s="51"/>
      <c r="U156" s="76"/>
      <c r="V156" s="76"/>
      <c r="W156" s="76"/>
      <c r="X156" s="76"/>
      <c r="Y156" s="76"/>
      <c r="Z156" s="76"/>
      <c r="AA156" s="76"/>
      <c r="AB156" s="76"/>
      <c r="AC156" s="76"/>
      <c r="AD156" s="76"/>
    </row>
    <row r="157" spans="3:30" s="75" customFormat="1" ht="15">
      <c r="C157" s="73"/>
      <c r="T157" s="51"/>
      <c r="U157" s="76"/>
      <c r="V157" s="76"/>
      <c r="W157" s="76"/>
      <c r="X157" s="76"/>
      <c r="Y157" s="76"/>
      <c r="Z157" s="76"/>
      <c r="AA157" s="76"/>
      <c r="AB157" s="76"/>
      <c r="AC157" s="76"/>
      <c r="AD157" s="76"/>
    </row>
    <row r="158" spans="3:30" s="75" customFormat="1" ht="15">
      <c r="C158" s="73"/>
      <c r="T158" s="51"/>
      <c r="U158" s="76"/>
      <c r="V158" s="76"/>
      <c r="W158" s="76"/>
      <c r="X158" s="76"/>
      <c r="Y158" s="76"/>
      <c r="Z158" s="76"/>
      <c r="AA158" s="76"/>
      <c r="AB158" s="76"/>
      <c r="AC158" s="76"/>
      <c r="AD158" s="76"/>
    </row>
    <row r="159" ht="15">
      <c r="T159" s="51"/>
    </row>
    <row r="160" ht="15">
      <c r="T160" s="51"/>
    </row>
    <row r="161" ht="15">
      <c r="T161" s="51"/>
    </row>
    <row r="162" ht="15">
      <c r="T162" s="51"/>
    </row>
    <row r="163" ht="15">
      <c r="T163" s="51"/>
    </row>
    <row r="164" ht="15">
      <c r="T164" s="51"/>
    </row>
    <row r="165" ht="15">
      <c r="T165" s="51"/>
    </row>
    <row r="166" ht="15">
      <c r="T166" s="51"/>
    </row>
    <row r="167" ht="15">
      <c r="T167" s="51"/>
    </row>
    <row r="168" ht="15">
      <c r="T168" s="51"/>
    </row>
    <row r="169" ht="15">
      <c r="T169" s="51"/>
    </row>
    <row r="170" ht="15">
      <c r="T170" s="51"/>
    </row>
    <row r="171" ht="15">
      <c r="T171" s="51"/>
    </row>
    <row r="172" ht="15">
      <c r="T172" s="51"/>
    </row>
    <row r="173" ht="15">
      <c r="T173" s="51"/>
    </row>
    <row r="174" ht="15">
      <c r="T174" s="51"/>
    </row>
    <row r="175" ht="15">
      <c r="T175" s="51"/>
    </row>
    <row r="176" ht="15">
      <c r="T176" s="51"/>
    </row>
    <row r="177" ht="15">
      <c r="T177" s="51"/>
    </row>
    <row r="178" ht="15">
      <c r="T178" s="51"/>
    </row>
    <row r="179" ht="15">
      <c r="T179" s="51"/>
    </row>
    <row r="180" ht="15">
      <c r="T180" s="51"/>
    </row>
    <row r="181" ht="15">
      <c r="T181" s="51"/>
    </row>
    <row r="182" ht="15">
      <c r="T182" s="51"/>
    </row>
    <row r="183" ht="15">
      <c r="T183" s="51"/>
    </row>
    <row r="184" ht="15">
      <c r="T184" s="51"/>
    </row>
    <row r="185" ht="15">
      <c r="T185" s="51"/>
    </row>
    <row r="186" ht="15">
      <c r="T186" s="51"/>
    </row>
    <row r="187" ht="15">
      <c r="T187" s="51"/>
    </row>
    <row r="188" ht="15">
      <c r="T188" s="51"/>
    </row>
    <row r="189" ht="15">
      <c r="T189" s="51"/>
    </row>
    <row r="190" ht="15">
      <c r="T190" s="51"/>
    </row>
    <row r="191" ht="15">
      <c r="T191" s="51"/>
    </row>
    <row r="192" ht="15">
      <c r="T192" s="51"/>
    </row>
    <row r="193" ht="15">
      <c r="T193" s="51"/>
    </row>
    <row r="194" ht="15">
      <c r="T194" s="51"/>
    </row>
    <row r="195" ht="15">
      <c r="T195" s="51"/>
    </row>
    <row r="196" ht="15">
      <c r="T196" s="51"/>
    </row>
    <row r="197" ht="15">
      <c r="T197" s="51"/>
    </row>
    <row r="198" ht="15">
      <c r="T198" s="51"/>
    </row>
    <row r="199" ht="15">
      <c r="T199" s="51"/>
    </row>
    <row r="200" ht="15">
      <c r="T200" s="51"/>
    </row>
    <row r="201" ht="15">
      <c r="T201" s="51"/>
    </row>
    <row r="202" ht="15">
      <c r="T202" s="51"/>
    </row>
    <row r="203" ht="15">
      <c r="T203" s="51"/>
    </row>
    <row r="204" ht="15">
      <c r="T204" s="51"/>
    </row>
    <row r="205" ht="15">
      <c r="T205" s="51"/>
    </row>
    <row r="206" ht="15">
      <c r="T206" s="51"/>
    </row>
    <row r="207" ht="15">
      <c r="T207" s="51"/>
    </row>
    <row r="208" ht="15">
      <c r="T208" s="51"/>
    </row>
    <row r="209" ht="15">
      <c r="T209" s="51"/>
    </row>
    <row r="210" ht="15">
      <c r="T210" s="51"/>
    </row>
    <row r="211" ht="15">
      <c r="T211" s="51"/>
    </row>
    <row r="212" ht="15">
      <c r="T212" s="51"/>
    </row>
    <row r="213" ht="15">
      <c r="T213" s="51"/>
    </row>
    <row r="214" ht="15">
      <c r="T214" s="51"/>
    </row>
    <row r="215" ht="15">
      <c r="T215" s="51"/>
    </row>
    <row r="216" ht="15">
      <c r="T216" s="51"/>
    </row>
    <row r="217" ht="15">
      <c r="T217" s="51"/>
    </row>
    <row r="218" ht="15">
      <c r="T218" s="51"/>
    </row>
    <row r="219" ht="15">
      <c r="T219" s="51"/>
    </row>
    <row r="220" ht="15">
      <c r="T220" s="51"/>
    </row>
    <row r="221" ht="15">
      <c r="T221" s="51"/>
    </row>
    <row r="222" ht="15">
      <c r="T222" s="51"/>
    </row>
    <row r="223" ht="15">
      <c r="T223" s="51"/>
    </row>
    <row r="224" ht="15">
      <c r="T224" s="51"/>
    </row>
    <row r="225" ht="15">
      <c r="T225" s="51"/>
    </row>
    <row r="226" ht="15">
      <c r="T226" s="51"/>
    </row>
    <row r="227" ht="15">
      <c r="T227" s="51"/>
    </row>
    <row r="228" ht="15">
      <c r="T228" s="51"/>
    </row>
    <row r="229" ht="15">
      <c r="T229" s="51"/>
    </row>
    <row r="230" ht="15">
      <c r="T230" s="51"/>
    </row>
    <row r="231" ht="15">
      <c r="T231" s="51"/>
    </row>
    <row r="232" ht="15">
      <c r="T232" s="51"/>
    </row>
    <row r="233" ht="15">
      <c r="T233" s="51"/>
    </row>
    <row r="234" ht="15">
      <c r="T234" s="51"/>
    </row>
    <row r="235" ht="15">
      <c r="T235" s="51"/>
    </row>
    <row r="236" ht="15">
      <c r="T236" s="51"/>
    </row>
    <row r="237" ht="15">
      <c r="T237" s="51"/>
    </row>
    <row r="238" ht="15">
      <c r="T238" s="51"/>
    </row>
    <row r="239" ht="15">
      <c r="T239" s="51"/>
    </row>
    <row r="240" ht="15">
      <c r="T240" s="51"/>
    </row>
    <row r="241" ht="15">
      <c r="T241" s="51"/>
    </row>
    <row r="242" ht="15">
      <c r="T242" s="51"/>
    </row>
    <row r="243" ht="15">
      <c r="T243" s="51"/>
    </row>
    <row r="244" ht="15">
      <c r="T244" s="51"/>
    </row>
    <row r="245" ht="15">
      <c r="T245" s="51"/>
    </row>
    <row r="246" ht="15">
      <c r="T246" s="51"/>
    </row>
    <row r="247" ht="15">
      <c r="T247" s="51"/>
    </row>
    <row r="248" ht="15">
      <c r="T248" s="51"/>
    </row>
    <row r="249" ht="15">
      <c r="T249" s="51"/>
    </row>
    <row r="250" ht="15">
      <c r="T250" s="51"/>
    </row>
    <row r="251" ht="15">
      <c r="T251" s="51"/>
    </row>
    <row r="252" ht="15">
      <c r="T252" s="51"/>
    </row>
    <row r="253" ht="15">
      <c r="T253" s="51"/>
    </row>
    <row r="254" ht="15">
      <c r="T254" s="51"/>
    </row>
    <row r="255" ht="15">
      <c r="T255" s="51"/>
    </row>
    <row r="256" ht="15">
      <c r="T256" s="51"/>
    </row>
    <row r="257" ht="15">
      <c r="T257" s="51"/>
    </row>
    <row r="258" ht="15">
      <c r="T258" s="51"/>
    </row>
    <row r="259" ht="15">
      <c r="T259" s="51"/>
    </row>
    <row r="260" ht="15">
      <c r="T260" s="51"/>
    </row>
    <row r="261" ht="15">
      <c r="T261" s="51"/>
    </row>
    <row r="262" ht="15">
      <c r="T262" s="51"/>
    </row>
    <row r="263" ht="15">
      <c r="T263" s="51"/>
    </row>
    <row r="264" ht="15">
      <c r="T264" s="51"/>
    </row>
    <row r="265" ht="15">
      <c r="T265" s="51"/>
    </row>
    <row r="266" ht="15">
      <c r="T266" s="51"/>
    </row>
    <row r="267" ht="15">
      <c r="T267" s="51"/>
    </row>
    <row r="268" ht="15">
      <c r="T268" s="51"/>
    </row>
    <row r="269" ht="15">
      <c r="T269" s="51"/>
    </row>
    <row r="270" ht="15">
      <c r="T270" s="51"/>
    </row>
    <row r="271" ht="15">
      <c r="T271" s="51"/>
    </row>
    <row r="272" ht="15">
      <c r="T272" s="51"/>
    </row>
    <row r="273" ht="15">
      <c r="T273" s="51"/>
    </row>
    <row r="274" ht="15">
      <c r="T274" s="51"/>
    </row>
    <row r="275" ht="15">
      <c r="T275" s="51"/>
    </row>
    <row r="276" ht="15">
      <c r="T276" s="51"/>
    </row>
    <row r="277" ht="15">
      <c r="T277" s="51"/>
    </row>
    <row r="278" ht="15">
      <c r="T278" s="51"/>
    </row>
    <row r="279" ht="15">
      <c r="T279" s="51"/>
    </row>
    <row r="280" ht="15">
      <c r="T280" s="51"/>
    </row>
    <row r="281" ht="15">
      <c r="T281" s="51"/>
    </row>
    <row r="282" ht="15">
      <c r="T282" s="51"/>
    </row>
    <row r="283" ht="15">
      <c r="T283" s="51"/>
    </row>
    <row r="284" ht="15">
      <c r="T284" s="51"/>
    </row>
    <row r="285" ht="15">
      <c r="T285" s="51"/>
    </row>
    <row r="286" ht="15">
      <c r="T286" s="51"/>
    </row>
    <row r="287" ht="15">
      <c r="T287" s="51"/>
    </row>
    <row r="288" ht="15">
      <c r="T288" s="51"/>
    </row>
    <row r="289" ht="15">
      <c r="T289" s="51"/>
    </row>
    <row r="290" ht="15">
      <c r="T290" s="51"/>
    </row>
    <row r="291" ht="15">
      <c r="T291" s="51"/>
    </row>
    <row r="292" ht="15">
      <c r="T292" s="51"/>
    </row>
    <row r="293" ht="15">
      <c r="T293" s="51"/>
    </row>
    <row r="294" ht="15">
      <c r="T294" s="51"/>
    </row>
    <row r="295" ht="15">
      <c r="T295" s="51"/>
    </row>
    <row r="296" ht="15">
      <c r="T296" s="51"/>
    </row>
    <row r="297" ht="15">
      <c r="T297" s="51"/>
    </row>
    <row r="298" ht="15">
      <c r="T298" s="51"/>
    </row>
    <row r="299" ht="15">
      <c r="T299" s="51"/>
    </row>
    <row r="300" ht="15">
      <c r="T300" s="51"/>
    </row>
    <row r="301" ht="15">
      <c r="T301" s="51"/>
    </row>
    <row r="302" ht="15">
      <c r="T302" s="51"/>
    </row>
    <row r="303" ht="15">
      <c r="T303" s="51"/>
    </row>
    <row r="304" ht="15">
      <c r="T304" s="51"/>
    </row>
    <row r="305" ht="15">
      <c r="T305" s="51"/>
    </row>
    <row r="306" ht="15">
      <c r="T306" s="51"/>
    </row>
    <row r="307" ht="15">
      <c r="T307" s="51"/>
    </row>
    <row r="308" ht="15">
      <c r="T308" s="51"/>
    </row>
    <row r="309" ht="15">
      <c r="T309" s="51"/>
    </row>
    <row r="310" ht="15">
      <c r="T310" s="51"/>
    </row>
    <row r="311" ht="15">
      <c r="T311" s="51"/>
    </row>
    <row r="312" ht="15">
      <c r="T312" s="51"/>
    </row>
    <row r="313" ht="15">
      <c r="T313" s="51"/>
    </row>
    <row r="314" ht="15">
      <c r="T314" s="51"/>
    </row>
    <row r="315" ht="15">
      <c r="T315" s="51"/>
    </row>
    <row r="316" ht="15">
      <c r="T316" s="51"/>
    </row>
    <row r="317" ht="15">
      <c r="T317" s="51"/>
    </row>
    <row r="318" ht="15">
      <c r="T318" s="51"/>
    </row>
    <row r="319" ht="15">
      <c r="T319" s="51"/>
    </row>
    <row r="320" ht="15">
      <c r="T320" s="51"/>
    </row>
    <row r="321" ht="15">
      <c r="T321" s="51"/>
    </row>
    <row r="322" ht="15">
      <c r="T322" s="51"/>
    </row>
    <row r="323" ht="15">
      <c r="T323" s="51"/>
    </row>
    <row r="324" ht="15">
      <c r="T324" s="51"/>
    </row>
    <row r="325" ht="15">
      <c r="T325" s="51"/>
    </row>
    <row r="326" ht="15">
      <c r="T326" s="51"/>
    </row>
    <row r="327" ht="15">
      <c r="T327" s="51"/>
    </row>
    <row r="328" ht="15">
      <c r="T328" s="51"/>
    </row>
    <row r="329" ht="15">
      <c r="T329" s="51"/>
    </row>
    <row r="330" ht="15">
      <c r="T330" s="51"/>
    </row>
    <row r="331" ht="15">
      <c r="T331" s="51"/>
    </row>
    <row r="332" ht="15">
      <c r="T332" s="51"/>
    </row>
    <row r="333" ht="15">
      <c r="T333" s="51"/>
    </row>
    <row r="334" ht="15">
      <c r="T334" s="51"/>
    </row>
    <row r="335" ht="15">
      <c r="T335" s="51"/>
    </row>
    <row r="336" ht="15">
      <c r="T336" s="51"/>
    </row>
    <row r="337" ht="15">
      <c r="T337" s="51"/>
    </row>
    <row r="338" ht="15">
      <c r="T338" s="51"/>
    </row>
    <row r="339" ht="15">
      <c r="T339" s="51"/>
    </row>
    <row r="340" ht="15">
      <c r="T340" s="51"/>
    </row>
    <row r="341" ht="15">
      <c r="T341" s="51"/>
    </row>
    <row r="342" ht="15">
      <c r="T342" s="51"/>
    </row>
    <row r="343" ht="15">
      <c r="T343" s="51"/>
    </row>
    <row r="344" ht="15">
      <c r="T344" s="51"/>
    </row>
    <row r="345" ht="15">
      <c r="T345" s="51"/>
    </row>
    <row r="346" ht="15">
      <c r="T346" s="51"/>
    </row>
    <row r="347" ht="15">
      <c r="T347" s="51"/>
    </row>
    <row r="348" ht="15">
      <c r="T348" s="51"/>
    </row>
    <row r="349" ht="15">
      <c r="T349" s="51"/>
    </row>
    <row r="350" ht="15">
      <c r="T350" s="51"/>
    </row>
    <row r="351" ht="15">
      <c r="T351" s="51"/>
    </row>
    <row r="352" ht="15">
      <c r="T352" s="51"/>
    </row>
    <row r="353" ht="15">
      <c r="T353" s="51"/>
    </row>
    <row r="354" ht="15">
      <c r="T354" s="51"/>
    </row>
    <row r="355" ht="15">
      <c r="T355" s="51"/>
    </row>
    <row r="356" ht="15">
      <c r="T356" s="51"/>
    </row>
    <row r="357" ht="15">
      <c r="T357" s="51"/>
    </row>
    <row r="358" ht="15">
      <c r="T358" s="51"/>
    </row>
    <row r="359" ht="15">
      <c r="T359" s="51"/>
    </row>
    <row r="360" ht="15">
      <c r="T360" s="51"/>
    </row>
    <row r="361" ht="15">
      <c r="T361" s="51"/>
    </row>
    <row r="362" ht="15">
      <c r="T362" s="51"/>
    </row>
    <row r="363" ht="15">
      <c r="T363" s="51"/>
    </row>
    <row r="364" ht="15">
      <c r="T364" s="51"/>
    </row>
    <row r="365" ht="15">
      <c r="T365" s="51"/>
    </row>
    <row r="366" ht="15">
      <c r="T366" s="51"/>
    </row>
    <row r="367" ht="15">
      <c r="T367" s="51"/>
    </row>
    <row r="368" ht="15">
      <c r="T368" s="51"/>
    </row>
    <row r="369" ht="15">
      <c r="T369" s="51"/>
    </row>
    <row r="370" ht="15">
      <c r="T370" s="51"/>
    </row>
    <row r="371" ht="15">
      <c r="T371" s="51"/>
    </row>
    <row r="372" ht="15">
      <c r="T372" s="51"/>
    </row>
    <row r="373" ht="15">
      <c r="T373" s="51"/>
    </row>
    <row r="374" ht="15">
      <c r="T374" s="51"/>
    </row>
    <row r="375" ht="15">
      <c r="T375" s="51"/>
    </row>
    <row r="376" ht="15">
      <c r="T376" s="51"/>
    </row>
    <row r="377" ht="15">
      <c r="T377" s="51"/>
    </row>
    <row r="378" ht="15">
      <c r="T378" s="51"/>
    </row>
    <row r="379" ht="15">
      <c r="T379" s="51"/>
    </row>
    <row r="380" ht="15">
      <c r="T380" s="51"/>
    </row>
    <row r="381" ht="15">
      <c r="T381" s="51"/>
    </row>
    <row r="382" ht="15">
      <c r="T382" s="51"/>
    </row>
    <row r="383" ht="15">
      <c r="T383" s="51"/>
    </row>
    <row r="384" ht="15">
      <c r="T384" s="51"/>
    </row>
    <row r="385" ht="15">
      <c r="T385" s="51"/>
    </row>
    <row r="386" ht="15">
      <c r="T386" s="51"/>
    </row>
    <row r="387" ht="15">
      <c r="T387" s="51"/>
    </row>
    <row r="388" ht="15">
      <c r="T388" s="51"/>
    </row>
    <row r="389" ht="15">
      <c r="T389" s="51"/>
    </row>
    <row r="390" ht="15">
      <c r="T390" s="51"/>
    </row>
    <row r="391" ht="15">
      <c r="T391" s="51"/>
    </row>
    <row r="392" ht="15">
      <c r="T392" s="51"/>
    </row>
    <row r="393" ht="15">
      <c r="T393" s="51"/>
    </row>
    <row r="394" ht="15">
      <c r="T394" s="51"/>
    </row>
    <row r="395" ht="15">
      <c r="T395" s="51"/>
    </row>
    <row r="396" ht="15">
      <c r="T396" s="51"/>
    </row>
    <row r="397" ht="15">
      <c r="T397" s="51"/>
    </row>
    <row r="398" ht="15">
      <c r="T398" s="51"/>
    </row>
    <row r="399" ht="15">
      <c r="T399" s="51"/>
    </row>
    <row r="400" ht="15">
      <c r="T400" s="51"/>
    </row>
    <row r="401" ht="15">
      <c r="T401" s="51"/>
    </row>
    <row r="402" ht="15">
      <c r="T402" s="51"/>
    </row>
    <row r="403" ht="15">
      <c r="T403" s="51"/>
    </row>
    <row r="404" ht="15">
      <c r="T404" s="51"/>
    </row>
    <row r="405" ht="15">
      <c r="T405" s="51"/>
    </row>
    <row r="406" ht="15">
      <c r="T406" s="51"/>
    </row>
    <row r="407" ht="15">
      <c r="T407" s="51"/>
    </row>
    <row r="408" ht="15">
      <c r="T408" s="51"/>
    </row>
    <row r="409" ht="15">
      <c r="T409" s="51"/>
    </row>
    <row r="410" ht="15">
      <c r="T410" s="51"/>
    </row>
    <row r="411" ht="15">
      <c r="T411" s="51"/>
    </row>
    <row r="412" ht="15">
      <c r="T412" s="51"/>
    </row>
    <row r="413" ht="15">
      <c r="T413" s="51"/>
    </row>
    <row r="414" ht="15">
      <c r="T414" s="51"/>
    </row>
    <row r="415" ht="15">
      <c r="T415" s="51"/>
    </row>
    <row r="416" ht="15">
      <c r="T416" s="51"/>
    </row>
    <row r="417" ht="15">
      <c r="T417" s="51"/>
    </row>
    <row r="418" ht="15">
      <c r="T418" s="51"/>
    </row>
    <row r="419" ht="15">
      <c r="T419" s="51"/>
    </row>
    <row r="420" ht="15">
      <c r="T420" s="51"/>
    </row>
    <row r="421" ht="15">
      <c r="T421" s="51"/>
    </row>
    <row r="422" ht="15">
      <c r="T422" s="51"/>
    </row>
    <row r="423" ht="15">
      <c r="T423" s="51"/>
    </row>
    <row r="424" ht="15">
      <c r="T424" s="51"/>
    </row>
    <row r="425" ht="15">
      <c r="T425" s="51"/>
    </row>
    <row r="426" ht="15">
      <c r="T426" s="51"/>
    </row>
    <row r="427" ht="15">
      <c r="T427" s="51"/>
    </row>
    <row r="428" ht="15">
      <c r="T428" s="51"/>
    </row>
    <row r="429" ht="15">
      <c r="T429" s="51"/>
    </row>
    <row r="430" ht="15">
      <c r="T430" s="51"/>
    </row>
    <row r="431" ht="15">
      <c r="T431" s="51"/>
    </row>
    <row r="432" ht="15">
      <c r="T432" s="51"/>
    </row>
    <row r="433" ht="15">
      <c r="T433" s="51"/>
    </row>
    <row r="434" ht="15">
      <c r="T434" s="51"/>
    </row>
    <row r="435" ht="15">
      <c r="T435" s="51"/>
    </row>
    <row r="436" ht="15">
      <c r="T436" s="51"/>
    </row>
    <row r="437" ht="15">
      <c r="T437" s="51"/>
    </row>
    <row r="438" ht="15">
      <c r="T438" s="51"/>
    </row>
    <row r="439" ht="15">
      <c r="T439" s="51"/>
    </row>
    <row r="440" ht="15">
      <c r="T440" s="51"/>
    </row>
    <row r="441" ht="15">
      <c r="T441" s="51"/>
    </row>
    <row r="442" ht="15">
      <c r="T442" s="51"/>
    </row>
    <row r="443" ht="15">
      <c r="T443" s="51"/>
    </row>
    <row r="444" ht="15">
      <c r="T444" s="51"/>
    </row>
    <row r="445" ht="15">
      <c r="T445" s="51"/>
    </row>
    <row r="446" ht="15">
      <c r="T446" s="51"/>
    </row>
    <row r="447" ht="15">
      <c r="T447" s="51"/>
    </row>
    <row r="448" ht="15">
      <c r="T448" s="51"/>
    </row>
    <row r="449" ht="15">
      <c r="T449" s="51"/>
    </row>
    <row r="450" ht="15">
      <c r="T450" s="51"/>
    </row>
    <row r="451" ht="15">
      <c r="T451" s="51"/>
    </row>
    <row r="452" ht="15">
      <c r="T452" s="51"/>
    </row>
    <row r="453" ht="15">
      <c r="T453" s="51"/>
    </row>
    <row r="454" ht="15">
      <c r="T454" s="51"/>
    </row>
    <row r="455" ht="15">
      <c r="T455" s="51"/>
    </row>
    <row r="456" ht="15">
      <c r="T456" s="51"/>
    </row>
    <row r="457" ht="15">
      <c r="T457" s="51"/>
    </row>
    <row r="458" ht="15">
      <c r="T458" s="51"/>
    </row>
    <row r="459" ht="15">
      <c r="T459" s="51"/>
    </row>
    <row r="460" ht="15">
      <c r="T460" s="51"/>
    </row>
    <row r="461" ht="15">
      <c r="T461" s="51"/>
    </row>
    <row r="462" ht="15">
      <c r="T462" s="51"/>
    </row>
    <row r="463" ht="15">
      <c r="T463" s="51"/>
    </row>
    <row r="464" ht="15">
      <c r="T464" s="51"/>
    </row>
    <row r="465" ht="15">
      <c r="T465" s="51"/>
    </row>
    <row r="466" ht="15">
      <c r="T466" s="51"/>
    </row>
    <row r="467" ht="15">
      <c r="T467" s="51"/>
    </row>
    <row r="468" ht="15">
      <c r="T468" s="51"/>
    </row>
    <row r="469" ht="15">
      <c r="T469" s="51"/>
    </row>
    <row r="470" ht="15">
      <c r="T470" s="51"/>
    </row>
    <row r="471" ht="15">
      <c r="T471" s="51"/>
    </row>
    <row r="472" ht="15">
      <c r="T472" s="51"/>
    </row>
    <row r="473" ht="15">
      <c r="T473" s="51"/>
    </row>
    <row r="474" ht="15">
      <c r="T474" s="51"/>
    </row>
    <row r="475" ht="15">
      <c r="T475" s="51"/>
    </row>
    <row r="476" ht="15">
      <c r="T476" s="51"/>
    </row>
    <row r="477" ht="15">
      <c r="T477" s="51"/>
    </row>
    <row r="478" ht="15">
      <c r="T478" s="51"/>
    </row>
    <row r="479" ht="15">
      <c r="T479" s="51"/>
    </row>
    <row r="480" ht="15">
      <c r="T480" s="51"/>
    </row>
    <row r="481" ht="15">
      <c r="T481" s="51"/>
    </row>
    <row r="482" ht="15">
      <c r="T482" s="51"/>
    </row>
    <row r="483" ht="15">
      <c r="T483" s="51"/>
    </row>
    <row r="484" ht="15">
      <c r="T484" s="51"/>
    </row>
    <row r="485" ht="15">
      <c r="T485" s="51"/>
    </row>
    <row r="486" ht="15">
      <c r="T486" s="51"/>
    </row>
    <row r="487" ht="15">
      <c r="T487" s="51"/>
    </row>
    <row r="488" ht="15">
      <c r="T488" s="51"/>
    </row>
    <row r="489" ht="15">
      <c r="T489" s="51"/>
    </row>
    <row r="490" ht="15">
      <c r="T490" s="51"/>
    </row>
    <row r="491" ht="15">
      <c r="T491" s="51"/>
    </row>
    <row r="492" ht="15">
      <c r="T492" s="51"/>
    </row>
    <row r="493" ht="15">
      <c r="T493" s="51"/>
    </row>
    <row r="494" ht="15">
      <c r="T494" s="51"/>
    </row>
    <row r="495" ht="15">
      <c r="T495" s="51"/>
    </row>
    <row r="496" ht="15">
      <c r="T496" s="51"/>
    </row>
    <row r="497" ht="15">
      <c r="T497" s="51"/>
    </row>
    <row r="498" ht="15">
      <c r="T498" s="51"/>
    </row>
    <row r="499" ht="15">
      <c r="T499" s="51"/>
    </row>
    <row r="500" ht="15">
      <c r="T500" s="51"/>
    </row>
    <row r="501" ht="15">
      <c r="T501" s="51"/>
    </row>
    <row r="502" ht="15">
      <c r="T502" s="51"/>
    </row>
    <row r="503" ht="15">
      <c r="T503" s="51"/>
    </row>
    <row r="504" ht="15">
      <c r="T504" s="51"/>
    </row>
    <row r="505" ht="15">
      <c r="T505" s="51"/>
    </row>
    <row r="506" ht="15">
      <c r="T506" s="51"/>
    </row>
    <row r="507" ht="15">
      <c r="T507" s="51"/>
    </row>
    <row r="508" ht="15">
      <c r="T508" s="51"/>
    </row>
    <row r="509" ht="15">
      <c r="T509" s="51"/>
    </row>
    <row r="510" ht="15">
      <c r="T510" s="51"/>
    </row>
    <row r="511" ht="15">
      <c r="T511" s="51"/>
    </row>
    <row r="512" ht="15">
      <c r="T512" s="51"/>
    </row>
    <row r="513" ht="15">
      <c r="T513" s="51"/>
    </row>
    <row r="514" ht="15">
      <c r="T514" s="51"/>
    </row>
    <row r="515" ht="15">
      <c r="T515" s="51"/>
    </row>
    <row r="516" ht="15">
      <c r="T516" s="51"/>
    </row>
    <row r="517" ht="15">
      <c r="T517" s="51"/>
    </row>
    <row r="518" ht="15">
      <c r="T518" s="51"/>
    </row>
    <row r="519" ht="15">
      <c r="T519" s="51"/>
    </row>
    <row r="520" ht="15">
      <c r="T520" s="51"/>
    </row>
    <row r="521" ht="15">
      <c r="T521" s="51"/>
    </row>
    <row r="522" ht="15">
      <c r="T522" s="51"/>
    </row>
    <row r="523" ht="15">
      <c r="T523" s="51"/>
    </row>
    <row r="524" ht="15">
      <c r="T524" s="51"/>
    </row>
    <row r="525" ht="15">
      <c r="T525" s="51"/>
    </row>
    <row r="526" ht="15">
      <c r="T526" s="51"/>
    </row>
    <row r="527" ht="15">
      <c r="T527" s="51"/>
    </row>
    <row r="528" ht="15">
      <c r="T528" s="51"/>
    </row>
    <row r="529" ht="15">
      <c r="T529" s="51"/>
    </row>
    <row r="530" ht="15">
      <c r="T530" s="51"/>
    </row>
    <row r="531" ht="15">
      <c r="T531" s="51"/>
    </row>
    <row r="532" ht="15">
      <c r="T532" s="51"/>
    </row>
    <row r="533" ht="15">
      <c r="T533" s="51"/>
    </row>
    <row r="534" ht="15">
      <c r="T534" s="51"/>
    </row>
    <row r="535" ht="15">
      <c r="T535" s="51"/>
    </row>
    <row r="536" ht="15">
      <c r="T536" s="51"/>
    </row>
    <row r="537" ht="15">
      <c r="T537" s="51"/>
    </row>
    <row r="538" ht="15">
      <c r="T538" s="51"/>
    </row>
    <row r="539" ht="15">
      <c r="T539" s="51"/>
    </row>
    <row r="540" ht="15">
      <c r="T540" s="51"/>
    </row>
    <row r="541" ht="15">
      <c r="T541" s="51"/>
    </row>
    <row r="542" ht="15">
      <c r="T542" s="51"/>
    </row>
    <row r="543" ht="15">
      <c r="T543" s="51"/>
    </row>
    <row r="544" ht="15">
      <c r="T544" s="51"/>
    </row>
    <row r="545" ht="15">
      <c r="T545" s="51"/>
    </row>
    <row r="546" ht="15">
      <c r="T546" s="51"/>
    </row>
    <row r="547" ht="15">
      <c r="T547" s="51"/>
    </row>
    <row r="548" ht="15">
      <c r="T548" s="51"/>
    </row>
    <row r="549" ht="15">
      <c r="T549" s="51"/>
    </row>
    <row r="550" ht="15">
      <c r="T550" s="51"/>
    </row>
    <row r="551" ht="15">
      <c r="T551" s="51"/>
    </row>
    <row r="552" ht="15">
      <c r="T552" s="51"/>
    </row>
    <row r="553" ht="15">
      <c r="T553" s="51"/>
    </row>
    <row r="554" ht="15">
      <c r="T554" s="51"/>
    </row>
    <row r="555" ht="15">
      <c r="T555" s="51"/>
    </row>
    <row r="556" ht="15">
      <c r="T556" s="51"/>
    </row>
    <row r="557" ht="15">
      <c r="T557" s="51"/>
    </row>
    <row r="558" ht="15">
      <c r="T558" s="51"/>
    </row>
    <row r="559" ht="15">
      <c r="T559" s="51"/>
    </row>
    <row r="560" ht="15">
      <c r="T560" s="51"/>
    </row>
    <row r="561" ht="15">
      <c r="T561" s="51"/>
    </row>
    <row r="562" ht="15">
      <c r="T562" s="51"/>
    </row>
    <row r="563" ht="15">
      <c r="T563" s="51"/>
    </row>
    <row r="564" ht="15">
      <c r="T564" s="51"/>
    </row>
    <row r="565" ht="15">
      <c r="T565" s="51"/>
    </row>
    <row r="566" ht="15">
      <c r="T566" s="51"/>
    </row>
    <row r="567" ht="15">
      <c r="T567" s="51"/>
    </row>
    <row r="568" ht="15">
      <c r="T568" s="51"/>
    </row>
    <row r="569" ht="15">
      <c r="T569" s="51"/>
    </row>
    <row r="570" ht="15">
      <c r="T570" s="51"/>
    </row>
    <row r="571" ht="15">
      <c r="T571" s="51"/>
    </row>
    <row r="572" ht="15">
      <c r="T572" s="51"/>
    </row>
    <row r="573" ht="15">
      <c r="T573" s="51"/>
    </row>
    <row r="574" ht="15">
      <c r="T574" s="51"/>
    </row>
    <row r="575" ht="15">
      <c r="T575" s="51"/>
    </row>
    <row r="576" ht="15">
      <c r="T576" s="51"/>
    </row>
    <row r="577" ht="15">
      <c r="T577" s="51"/>
    </row>
    <row r="578" ht="15">
      <c r="T578" s="51"/>
    </row>
    <row r="579" ht="15">
      <c r="T579" s="51"/>
    </row>
    <row r="580" ht="15">
      <c r="T580" s="51"/>
    </row>
    <row r="581" ht="15">
      <c r="T581" s="51"/>
    </row>
    <row r="582" ht="15">
      <c r="T582" s="51"/>
    </row>
    <row r="583" ht="15">
      <c r="T583" s="51"/>
    </row>
    <row r="584" ht="15">
      <c r="T584" s="51"/>
    </row>
    <row r="585" ht="15">
      <c r="T585" s="51"/>
    </row>
    <row r="586" ht="15">
      <c r="T586" s="51"/>
    </row>
    <row r="587" ht="15">
      <c r="T587" s="51"/>
    </row>
    <row r="588" ht="15">
      <c r="T588" s="51"/>
    </row>
    <row r="589" ht="15">
      <c r="T589" s="51"/>
    </row>
    <row r="590" ht="15">
      <c r="T590" s="51"/>
    </row>
    <row r="591" ht="15">
      <c r="T591" s="51"/>
    </row>
    <row r="592" ht="15">
      <c r="T592" s="51"/>
    </row>
    <row r="593" ht="15">
      <c r="T593" s="51"/>
    </row>
    <row r="594" ht="15">
      <c r="T594" s="51"/>
    </row>
    <row r="595" ht="15">
      <c r="T595" s="51"/>
    </row>
    <row r="596" ht="15">
      <c r="T596" s="51"/>
    </row>
    <row r="597" ht="15">
      <c r="T597" s="51"/>
    </row>
    <row r="598" ht="15">
      <c r="T598" s="51"/>
    </row>
    <row r="599" ht="15">
      <c r="T599" s="51"/>
    </row>
    <row r="600" ht="15">
      <c r="T600" s="51"/>
    </row>
    <row r="601" ht="15">
      <c r="T601" s="51"/>
    </row>
    <row r="602" ht="15">
      <c r="T602" s="51"/>
    </row>
    <row r="603" ht="15">
      <c r="T603" s="51"/>
    </row>
    <row r="604" ht="15">
      <c r="T604" s="51"/>
    </row>
    <row r="605" ht="15">
      <c r="T605" s="51"/>
    </row>
    <row r="606" ht="15">
      <c r="T606" s="51"/>
    </row>
    <row r="607" ht="15">
      <c r="T607" s="51"/>
    </row>
    <row r="608" ht="15">
      <c r="T608" s="51"/>
    </row>
    <row r="609" ht="15">
      <c r="T609" s="51"/>
    </row>
    <row r="610" ht="15">
      <c r="T610" s="51"/>
    </row>
    <row r="611" ht="15">
      <c r="T611" s="51"/>
    </row>
    <row r="612" ht="15">
      <c r="T612" s="51"/>
    </row>
    <row r="613" ht="15">
      <c r="T613" s="51"/>
    </row>
    <row r="614" ht="15">
      <c r="T614" s="51"/>
    </row>
    <row r="615" ht="15">
      <c r="T615" s="51"/>
    </row>
    <row r="616" ht="15">
      <c r="T616" s="51"/>
    </row>
    <row r="617" ht="15">
      <c r="T617" s="51"/>
    </row>
    <row r="618" ht="15">
      <c r="T618" s="51"/>
    </row>
    <row r="619" ht="15">
      <c r="T619" s="51"/>
    </row>
    <row r="620" ht="15">
      <c r="T620" s="51"/>
    </row>
    <row r="621" ht="15">
      <c r="T621" s="51"/>
    </row>
    <row r="622" ht="15">
      <c r="T622" s="51"/>
    </row>
    <row r="623" ht="15">
      <c r="T623" s="51"/>
    </row>
    <row r="624" ht="15">
      <c r="T624" s="51"/>
    </row>
    <row r="625" ht="15">
      <c r="T625" s="51"/>
    </row>
    <row r="626" ht="15">
      <c r="T626" s="51"/>
    </row>
    <row r="627" ht="15">
      <c r="T627" s="51"/>
    </row>
    <row r="628" ht="15">
      <c r="T628" s="51"/>
    </row>
    <row r="629" ht="15">
      <c r="T629" s="51"/>
    </row>
    <row r="630" ht="15">
      <c r="T630" s="51"/>
    </row>
    <row r="631" ht="15">
      <c r="T631" s="51"/>
    </row>
    <row r="632" ht="15">
      <c r="T632" s="51"/>
    </row>
    <row r="633" ht="15">
      <c r="T633" s="51"/>
    </row>
    <row r="634" ht="15">
      <c r="T634" s="51"/>
    </row>
    <row r="635" ht="15">
      <c r="T635" s="51"/>
    </row>
    <row r="636" ht="15">
      <c r="T636" s="51"/>
    </row>
    <row r="637" ht="15">
      <c r="T637" s="51"/>
    </row>
    <row r="638" ht="15">
      <c r="T638" s="51"/>
    </row>
    <row r="639" ht="15">
      <c r="T639" s="51"/>
    </row>
    <row r="640" ht="15">
      <c r="T640" s="51"/>
    </row>
    <row r="641" ht="15">
      <c r="T641" s="51"/>
    </row>
    <row r="642" ht="15">
      <c r="T642" s="51"/>
    </row>
    <row r="643" ht="15">
      <c r="T643" s="51"/>
    </row>
    <row r="644" ht="15">
      <c r="T644" s="51"/>
    </row>
    <row r="645" ht="15">
      <c r="T645" s="51"/>
    </row>
    <row r="646" ht="15">
      <c r="T646" s="51"/>
    </row>
    <row r="647" ht="15">
      <c r="T647" s="51"/>
    </row>
    <row r="648" ht="15">
      <c r="T648" s="51"/>
    </row>
    <row r="649" ht="15">
      <c r="T649" s="51"/>
    </row>
    <row r="650" ht="15">
      <c r="T650" s="51"/>
    </row>
    <row r="651" ht="15">
      <c r="T651" s="51"/>
    </row>
    <row r="652" ht="15">
      <c r="T652" s="51"/>
    </row>
    <row r="653" ht="15">
      <c r="T653" s="51"/>
    </row>
    <row r="654" ht="15">
      <c r="T654" s="51"/>
    </row>
    <row r="655" ht="15">
      <c r="T655" s="51"/>
    </row>
    <row r="656" ht="15">
      <c r="T656" s="51"/>
    </row>
    <row r="657" ht="15">
      <c r="T657" s="51"/>
    </row>
    <row r="658" ht="15">
      <c r="T658" s="51"/>
    </row>
    <row r="659" ht="15">
      <c r="T659" s="51"/>
    </row>
    <row r="660" ht="15">
      <c r="T660" s="51"/>
    </row>
    <row r="661" ht="15">
      <c r="T661" s="51"/>
    </row>
    <row r="662" ht="15">
      <c r="T662" s="51"/>
    </row>
    <row r="663" ht="15">
      <c r="T663" s="51"/>
    </row>
    <row r="664" ht="15">
      <c r="T664" s="51"/>
    </row>
    <row r="665" ht="15">
      <c r="T665" s="51"/>
    </row>
    <row r="666" ht="15">
      <c r="T666" s="51"/>
    </row>
    <row r="667" ht="15">
      <c r="T667" s="51"/>
    </row>
    <row r="668" ht="15">
      <c r="T668" s="51"/>
    </row>
    <row r="669" ht="15">
      <c r="T669" s="51"/>
    </row>
    <row r="670" ht="15">
      <c r="T670" s="51"/>
    </row>
    <row r="671" ht="15">
      <c r="T671" s="51"/>
    </row>
    <row r="672" ht="15">
      <c r="T672" s="51"/>
    </row>
    <row r="673" ht="15">
      <c r="T673" s="51"/>
    </row>
    <row r="674" ht="15">
      <c r="T674" s="51"/>
    </row>
    <row r="675" ht="15">
      <c r="T675" s="51"/>
    </row>
    <row r="676" ht="15">
      <c r="T676" s="51"/>
    </row>
    <row r="677" ht="15">
      <c r="T677" s="51"/>
    </row>
    <row r="678" ht="15">
      <c r="T678" s="51"/>
    </row>
    <row r="679" ht="15">
      <c r="T679" s="51"/>
    </row>
    <row r="680" ht="15">
      <c r="T680" s="51"/>
    </row>
    <row r="681" ht="15">
      <c r="T681" s="51"/>
    </row>
    <row r="682" ht="15">
      <c r="T682" s="51"/>
    </row>
    <row r="683" ht="15">
      <c r="T683" s="51"/>
    </row>
    <row r="684" ht="15">
      <c r="T684" s="51"/>
    </row>
    <row r="685" ht="15">
      <c r="T685" s="51"/>
    </row>
    <row r="686" ht="15">
      <c r="T686" s="51"/>
    </row>
    <row r="687" ht="15">
      <c r="T687" s="51"/>
    </row>
    <row r="688" ht="15">
      <c r="T688" s="51"/>
    </row>
    <row r="689" ht="15">
      <c r="T689" s="51"/>
    </row>
    <row r="690" ht="15">
      <c r="T690" s="51"/>
    </row>
    <row r="691" ht="15">
      <c r="T691" s="51"/>
    </row>
    <row r="692" ht="15">
      <c r="T692" s="51"/>
    </row>
    <row r="693" ht="15">
      <c r="T693" s="51"/>
    </row>
    <row r="694" ht="15">
      <c r="T694" s="51"/>
    </row>
    <row r="695" ht="15">
      <c r="T695" s="51"/>
    </row>
    <row r="696" ht="15">
      <c r="T696" s="51"/>
    </row>
    <row r="697" ht="15">
      <c r="T697" s="51"/>
    </row>
    <row r="698" ht="15">
      <c r="T698" s="51"/>
    </row>
    <row r="699" ht="15">
      <c r="T699" s="51"/>
    </row>
    <row r="700" ht="15">
      <c r="T700" s="51"/>
    </row>
    <row r="701" ht="15">
      <c r="T701" s="51"/>
    </row>
    <row r="702" ht="15">
      <c r="T702" s="51"/>
    </row>
    <row r="703" ht="15">
      <c r="T703" s="51"/>
    </row>
    <row r="704" ht="15">
      <c r="T704" s="51"/>
    </row>
    <row r="705" ht="15">
      <c r="T705" s="51"/>
    </row>
    <row r="706" ht="15">
      <c r="T706" s="51"/>
    </row>
    <row r="707" ht="15">
      <c r="T707" s="51"/>
    </row>
    <row r="708" ht="15">
      <c r="T708" s="51"/>
    </row>
    <row r="709" ht="15">
      <c r="T709" s="51"/>
    </row>
    <row r="710" ht="15">
      <c r="T710" s="51"/>
    </row>
    <row r="711" ht="15">
      <c r="T711" s="51"/>
    </row>
    <row r="712" ht="15">
      <c r="T712" s="51"/>
    </row>
    <row r="713" ht="15">
      <c r="T713" s="51"/>
    </row>
    <row r="714" ht="15">
      <c r="T714" s="51"/>
    </row>
    <row r="715" ht="15">
      <c r="T715" s="51"/>
    </row>
    <row r="716" ht="15">
      <c r="T716" s="51"/>
    </row>
    <row r="717" ht="15">
      <c r="T717" s="51"/>
    </row>
    <row r="718" ht="15">
      <c r="T718" s="51"/>
    </row>
    <row r="719" ht="15">
      <c r="T719" s="51"/>
    </row>
    <row r="720" ht="15">
      <c r="T720" s="51"/>
    </row>
    <row r="721" ht="15">
      <c r="T721" s="51"/>
    </row>
    <row r="722" ht="15">
      <c r="T722" s="51"/>
    </row>
    <row r="723" ht="15">
      <c r="T723" s="51"/>
    </row>
    <row r="724" ht="15">
      <c r="T724" s="51"/>
    </row>
    <row r="725" ht="15">
      <c r="T725" s="51"/>
    </row>
    <row r="726" ht="15">
      <c r="T726" s="51"/>
    </row>
    <row r="727" ht="15">
      <c r="T727" s="51"/>
    </row>
    <row r="728" ht="15">
      <c r="T728" s="51"/>
    </row>
    <row r="729" ht="15">
      <c r="T729" s="51"/>
    </row>
    <row r="730" ht="15">
      <c r="T730" s="51"/>
    </row>
    <row r="731" ht="15">
      <c r="T731" s="51"/>
    </row>
    <row r="732" ht="15">
      <c r="T732" s="51"/>
    </row>
    <row r="733" ht="15">
      <c r="T733" s="51"/>
    </row>
    <row r="734" ht="15">
      <c r="T734" s="51"/>
    </row>
    <row r="735" ht="15">
      <c r="T735" s="51"/>
    </row>
    <row r="736" ht="15">
      <c r="T736" s="51"/>
    </row>
    <row r="737" ht="15">
      <c r="T737" s="51"/>
    </row>
    <row r="738" ht="15">
      <c r="T738" s="51"/>
    </row>
    <row r="739" ht="15">
      <c r="T739" s="51"/>
    </row>
    <row r="740" ht="15">
      <c r="T740" s="51"/>
    </row>
    <row r="741" ht="15">
      <c r="T741" s="51"/>
    </row>
    <row r="742" ht="15">
      <c r="T742" s="51"/>
    </row>
    <row r="743" ht="15">
      <c r="T743" s="51"/>
    </row>
    <row r="744" ht="15">
      <c r="T744" s="51"/>
    </row>
    <row r="745" ht="15">
      <c r="T745" s="51"/>
    </row>
    <row r="746" ht="15">
      <c r="T746" s="51"/>
    </row>
    <row r="747" ht="15">
      <c r="T747" s="51"/>
    </row>
    <row r="748" ht="15">
      <c r="T748" s="51"/>
    </row>
    <row r="749" ht="15">
      <c r="T749" s="51"/>
    </row>
    <row r="750" ht="15">
      <c r="T750" s="51"/>
    </row>
    <row r="751" ht="15">
      <c r="T751" s="51"/>
    </row>
    <row r="752" ht="15">
      <c r="T752" s="51"/>
    </row>
    <row r="753" ht="15">
      <c r="T753" s="51"/>
    </row>
    <row r="754" ht="15">
      <c r="T754" s="51"/>
    </row>
    <row r="755" ht="15">
      <c r="T755" s="51"/>
    </row>
    <row r="756" ht="15">
      <c r="T756" s="51"/>
    </row>
    <row r="757" ht="15">
      <c r="T757" s="51"/>
    </row>
    <row r="758" ht="15">
      <c r="T758" s="51"/>
    </row>
    <row r="759" ht="15">
      <c r="T759" s="51"/>
    </row>
    <row r="760" ht="15">
      <c r="T760" s="51"/>
    </row>
    <row r="761" ht="15">
      <c r="T761" s="51"/>
    </row>
    <row r="762" ht="15">
      <c r="T762" s="51"/>
    </row>
    <row r="763" ht="15">
      <c r="T763" s="51"/>
    </row>
    <row r="764" ht="15">
      <c r="T764" s="51"/>
    </row>
    <row r="765" ht="15">
      <c r="T765" s="51"/>
    </row>
    <row r="766" ht="15">
      <c r="T766" s="51"/>
    </row>
    <row r="767" ht="15">
      <c r="T767" s="51"/>
    </row>
    <row r="768" ht="15">
      <c r="T768" s="51"/>
    </row>
    <row r="769" ht="15">
      <c r="T769" s="51"/>
    </row>
    <row r="770" ht="15">
      <c r="T770" s="51"/>
    </row>
    <row r="771" ht="15">
      <c r="T771" s="51"/>
    </row>
    <row r="772" ht="15">
      <c r="T772" s="51"/>
    </row>
    <row r="773" ht="15">
      <c r="T773" s="51"/>
    </row>
    <row r="774" ht="15">
      <c r="T774" s="51"/>
    </row>
    <row r="775" ht="15">
      <c r="T775" s="51"/>
    </row>
    <row r="776" ht="15">
      <c r="T776" s="51"/>
    </row>
    <row r="777" ht="15">
      <c r="T777" s="51"/>
    </row>
    <row r="778" ht="15">
      <c r="T778" s="51"/>
    </row>
    <row r="779" ht="15">
      <c r="T779" s="51"/>
    </row>
    <row r="780" ht="15">
      <c r="T780" s="51"/>
    </row>
    <row r="781" ht="15">
      <c r="T781" s="51"/>
    </row>
    <row r="782" ht="15">
      <c r="T782" s="51"/>
    </row>
    <row r="783" ht="15">
      <c r="T783" s="51"/>
    </row>
    <row r="784" ht="15">
      <c r="T784" s="51"/>
    </row>
    <row r="785" ht="15">
      <c r="T785" s="51"/>
    </row>
    <row r="786" ht="15">
      <c r="T786" s="51"/>
    </row>
    <row r="787" ht="15">
      <c r="T787" s="51"/>
    </row>
    <row r="788" ht="15">
      <c r="T788" s="51"/>
    </row>
    <row r="789" ht="15">
      <c r="T789" s="51"/>
    </row>
    <row r="790" ht="15">
      <c r="T790" s="51"/>
    </row>
    <row r="791" ht="15">
      <c r="T791" s="51"/>
    </row>
    <row r="792" ht="15">
      <c r="T792" s="51"/>
    </row>
    <row r="793" ht="15">
      <c r="T793" s="51"/>
    </row>
    <row r="794" ht="15">
      <c r="T794" s="51"/>
    </row>
    <row r="795" ht="15">
      <c r="T795" s="51"/>
    </row>
    <row r="796" ht="15">
      <c r="T796" s="51"/>
    </row>
    <row r="797" ht="15">
      <c r="T797" s="51"/>
    </row>
    <row r="798" ht="15">
      <c r="T798" s="51"/>
    </row>
    <row r="799" ht="15">
      <c r="T799" s="51"/>
    </row>
    <row r="800" ht="15">
      <c r="T800" s="51"/>
    </row>
    <row r="801" ht="15">
      <c r="T801" s="51"/>
    </row>
    <row r="802" ht="15">
      <c r="T802" s="51"/>
    </row>
    <row r="803" ht="15">
      <c r="T803" s="51"/>
    </row>
    <row r="804" ht="15">
      <c r="T804" s="51"/>
    </row>
    <row r="805" ht="15">
      <c r="T805" s="51"/>
    </row>
    <row r="806" ht="15">
      <c r="T806" s="51"/>
    </row>
    <row r="807" ht="15">
      <c r="T807" s="51"/>
    </row>
    <row r="808" ht="15">
      <c r="T808" s="51"/>
    </row>
    <row r="809" ht="15">
      <c r="T809" s="51"/>
    </row>
    <row r="810" ht="15">
      <c r="T810" s="51"/>
    </row>
    <row r="811" ht="15">
      <c r="T811" s="51"/>
    </row>
    <row r="812" ht="15">
      <c r="T812" s="51"/>
    </row>
    <row r="813" ht="15">
      <c r="T813" s="51"/>
    </row>
    <row r="814" ht="15">
      <c r="T814" s="51"/>
    </row>
    <row r="815" ht="15">
      <c r="T815" s="51"/>
    </row>
    <row r="816" ht="15">
      <c r="T816" s="51"/>
    </row>
    <row r="817" ht="15">
      <c r="T817" s="51"/>
    </row>
    <row r="818" ht="15">
      <c r="T818" s="51"/>
    </row>
    <row r="819" ht="15">
      <c r="T819" s="51"/>
    </row>
    <row r="820" ht="15">
      <c r="T820" s="51"/>
    </row>
    <row r="821" ht="15">
      <c r="T821" s="51"/>
    </row>
    <row r="822" ht="15">
      <c r="T822" s="51"/>
    </row>
    <row r="823" ht="15">
      <c r="T823" s="51"/>
    </row>
    <row r="824" ht="15">
      <c r="T824" s="51"/>
    </row>
    <row r="825" ht="15">
      <c r="T825" s="51"/>
    </row>
    <row r="826" ht="15">
      <c r="T826" s="51"/>
    </row>
    <row r="827" ht="15">
      <c r="T827" s="51"/>
    </row>
    <row r="828" ht="15">
      <c r="T828" s="51"/>
    </row>
    <row r="829" ht="15">
      <c r="T829" s="51"/>
    </row>
    <row r="830" ht="15">
      <c r="T830" s="51"/>
    </row>
    <row r="831" ht="15">
      <c r="T831" s="51"/>
    </row>
    <row r="832" ht="15">
      <c r="T832" s="51"/>
    </row>
    <row r="833" ht="15">
      <c r="T833" s="51"/>
    </row>
    <row r="834" ht="15">
      <c r="T834" s="51"/>
    </row>
    <row r="835" ht="15">
      <c r="T835" s="51"/>
    </row>
    <row r="836" ht="15">
      <c r="T836" s="51"/>
    </row>
    <row r="837" ht="15">
      <c r="T837" s="51"/>
    </row>
    <row r="838" ht="15">
      <c r="T838" s="51"/>
    </row>
    <row r="839" ht="15">
      <c r="T839" s="51"/>
    </row>
    <row r="840" ht="15">
      <c r="T840" s="51"/>
    </row>
    <row r="841" ht="15">
      <c r="T841" s="51"/>
    </row>
    <row r="842" ht="15">
      <c r="T842" s="51"/>
    </row>
    <row r="843" ht="15">
      <c r="T843" s="51"/>
    </row>
    <row r="844" ht="15">
      <c r="T844" s="51"/>
    </row>
    <row r="845" ht="15">
      <c r="T845" s="51"/>
    </row>
    <row r="846" ht="15">
      <c r="T846" s="51"/>
    </row>
    <row r="847" ht="15">
      <c r="T847" s="51"/>
    </row>
    <row r="848" ht="15">
      <c r="T848" s="51"/>
    </row>
    <row r="849" ht="15">
      <c r="T849" s="51"/>
    </row>
    <row r="850" ht="15">
      <c r="T850" s="51"/>
    </row>
    <row r="851" ht="15">
      <c r="T851" s="51"/>
    </row>
    <row r="852" ht="15">
      <c r="T852" s="51"/>
    </row>
    <row r="853" ht="15">
      <c r="T853" s="51"/>
    </row>
    <row r="854" ht="15">
      <c r="T854" s="51"/>
    </row>
    <row r="855" ht="15">
      <c r="T855" s="51"/>
    </row>
    <row r="856" ht="15">
      <c r="T856" s="51"/>
    </row>
    <row r="857" ht="15">
      <c r="T857" s="51"/>
    </row>
    <row r="858" ht="15">
      <c r="T858" s="51"/>
    </row>
    <row r="859" ht="15">
      <c r="T859" s="51"/>
    </row>
    <row r="860" ht="15">
      <c r="T860" s="51"/>
    </row>
    <row r="861" ht="15">
      <c r="T861" s="51"/>
    </row>
    <row r="862" ht="15">
      <c r="T862" s="51"/>
    </row>
    <row r="863" ht="15">
      <c r="T863" s="51"/>
    </row>
    <row r="864" ht="15">
      <c r="T864" s="51"/>
    </row>
    <row r="865" ht="15">
      <c r="T865" s="51"/>
    </row>
    <row r="866" ht="15">
      <c r="T866" s="51"/>
    </row>
    <row r="867" ht="15">
      <c r="T867" s="51"/>
    </row>
    <row r="868" ht="15">
      <c r="T868" s="51"/>
    </row>
    <row r="869" ht="15">
      <c r="T869" s="51"/>
    </row>
    <row r="870" ht="15">
      <c r="T870" s="51"/>
    </row>
    <row r="871" ht="15">
      <c r="T871" s="51"/>
    </row>
    <row r="872" ht="15">
      <c r="T872" s="51"/>
    </row>
    <row r="873" ht="15">
      <c r="T873" s="51"/>
    </row>
    <row r="874" ht="15">
      <c r="T874" s="51"/>
    </row>
    <row r="875" ht="15">
      <c r="T875" s="51"/>
    </row>
    <row r="876" ht="15">
      <c r="T876" s="51"/>
    </row>
    <row r="877" ht="15">
      <c r="T877" s="51"/>
    </row>
    <row r="878" ht="15">
      <c r="T878" s="51"/>
    </row>
    <row r="879" ht="15">
      <c r="T879" s="51"/>
    </row>
    <row r="880" ht="15">
      <c r="T880" s="51"/>
    </row>
    <row r="881" ht="15">
      <c r="T881" s="51"/>
    </row>
    <row r="882" ht="15">
      <c r="T882" s="51"/>
    </row>
    <row r="883" ht="15">
      <c r="T883" s="51"/>
    </row>
    <row r="884" ht="15">
      <c r="T884" s="51"/>
    </row>
    <row r="885" ht="15">
      <c r="T885" s="51"/>
    </row>
    <row r="886" ht="15">
      <c r="T886" s="51"/>
    </row>
    <row r="887" ht="15">
      <c r="T887" s="51"/>
    </row>
    <row r="888" ht="15">
      <c r="T888" s="51"/>
    </row>
    <row r="889" ht="15">
      <c r="T889" s="51"/>
    </row>
    <row r="890" ht="15">
      <c r="T890" s="51"/>
    </row>
    <row r="891" ht="15">
      <c r="T891" s="51"/>
    </row>
    <row r="892" ht="15">
      <c r="T892" s="51"/>
    </row>
    <row r="893" ht="15">
      <c r="T893" s="51"/>
    </row>
    <row r="894" ht="15">
      <c r="T894" s="51"/>
    </row>
    <row r="895" ht="15">
      <c r="T895" s="51"/>
    </row>
    <row r="896" ht="15">
      <c r="T896" s="51"/>
    </row>
    <row r="897" ht="15">
      <c r="T897" s="51"/>
    </row>
    <row r="898" ht="15">
      <c r="T898" s="51"/>
    </row>
    <row r="899" ht="15">
      <c r="T899" s="51"/>
    </row>
    <row r="900" ht="15">
      <c r="T900" s="51"/>
    </row>
    <row r="901" ht="15">
      <c r="T901" s="51"/>
    </row>
    <row r="902" ht="15">
      <c r="T902" s="51"/>
    </row>
    <row r="903" ht="15">
      <c r="T903" s="51"/>
    </row>
    <row r="904" ht="15">
      <c r="T904" s="51"/>
    </row>
    <row r="905" ht="15">
      <c r="T905" s="51"/>
    </row>
    <row r="906" ht="15">
      <c r="T906" s="51"/>
    </row>
    <row r="907" ht="15">
      <c r="T907" s="51"/>
    </row>
    <row r="908" ht="15">
      <c r="T908" s="51"/>
    </row>
    <row r="909" ht="15">
      <c r="T909" s="51"/>
    </row>
    <row r="910" ht="15">
      <c r="T910" s="51"/>
    </row>
    <row r="911" ht="15">
      <c r="T911" s="51"/>
    </row>
    <row r="912" ht="15">
      <c r="T912" s="51"/>
    </row>
    <row r="913" ht="15">
      <c r="T913" s="51"/>
    </row>
    <row r="914" ht="15">
      <c r="T914" s="51"/>
    </row>
    <row r="915" ht="15">
      <c r="T915" s="51"/>
    </row>
    <row r="916" ht="15">
      <c r="T916" s="51"/>
    </row>
    <row r="917" ht="15">
      <c r="T917" s="51"/>
    </row>
    <row r="918" ht="15">
      <c r="T918" s="51"/>
    </row>
    <row r="919" ht="15">
      <c r="T919" s="51"/>
    </row>
    <row r="920" ht="15">
      <c r="T920" s="51"/>
    </row>
    <row r="921" ht="15">
      <c r="T921" s="51"/>
    </row>
    <row r="922" ht="15">
      <c r="T922" s="51"/>
    </row>
    <row r="923" ht="15">
      <c r="T923" s="51"/>
    </row>
    <row r="924" ht="15">
      <c r="T924" s="51"/>
    </row>
    <row r="925" ht="15">
      <c r="T925" s="51"/>
    </row>
    <row r="926" ht="15">
      <c r="T926" s="51"/>
    </row>
    <row r="927" ht="15">
      <c r="T927" s="51"/>
    </row>
    <row r="928" ht="15">
      <c r="T928" s="51"/>
    </row>
    <row r="929" ht="15">
      <c r="T929" s="51"/>
    </row>
    <row r="930" ht="15">
      <c r="T930" s="51"/>
    </row>
    <row r="931" ht="15">
      <c r="T931" s="51"/>
    </row>
    <row r="932" ht="15">
      <c r="T932" s="51"/>
    </row>
    <row r="933" ht="15">
      <c r="T933" s="51"/>
    </row>
    <row r="934" ht="15">
      <c r="T934" s="51"/>
    </row>
    <row r="935" ht="15">
      <c r="T935" s="51"/>
    </row>
    <row r="936" ht="15">
      <c r="T936" s="51"/>
    </row>
    <row r="937" ht="15">
      <c r="T937" s="51"/>
    </row>
    <row r="938" ht="15">
      <c r="T938" s="51"/>
    </row>
    <row r="939" ht="15">
      <c r="T939" s="51"/>
    </row>
    <row r="940" ht="15">
      <c r="T940" s="51"/>
    </row>
    <row r="941" ht="15">
      <c r="T941" s="51"/>
    </row>
    <row r="942" ht="15">
      <c r="T942" s="51"/>
    </row>
    <row r="943" ht="15">
      <c r="T943" s="51"/>
    </row>
    <row r="944" ht="15">
      <c r="T944" s="51"/>
    </row>
    <row r="945" ht="15">
      <c r="T945" s="51"/>
    </row>
    <row r="946" ht="15">
      <c r="T946" s="51"/>
    </row>
    <row r="947" ht="15">
      <c r="T947" s="51"/>
    </row>
    <row r="948" ht="15">
      <c r="T948" s="51"/>
    </row>
    <row r="949" ht="15">
      <c r="T949" s="51"/>
    </row>
    <row r="950" ht="15">
      <c r="T950" s="51"/>
    </row>
    <row r="951" ht="15">
      <c r="T951" s="51"/>
    </row>
    <row r="952" ht="15">
      <c r="T952" s="51"/>
    </row>
    <row r="953" ht="15">
      <c r="T953" s="51"/>
    </row>
    <row r="954" ht="15">
      <c r="T954" s="51"/>
    </row>
    <row r="955" ht="15">
      <c r="T955" s="51"/>
    </row>
    <row r="956" ht="15">
      <c r="T956" s="51"/>
    </row>
    <row r="957" ht="15">
      <c r="T957" s="51"/>
    </row>
    <row r="958" ht="15">
      <c r="T958" s="51"/>
    </row>
    <row r="959" ht="15">
      <c r="T959" s="51"/>
    </row>
    <row r="960" ht="15">
      <c r="T960" s="51"/>
    </row>
    <row r="961" ht="15">
      <c r="T961" s="51"/>
    </row>
    <row r="962" ht="15">
      <c r="T962" s="51"/>
    </row>
    <row r="963" ht="15">
      <c r="T963" s="51"/>
    </row>
    <row r="964" ht="15">
      <c r="T964" s="51"/>
    </row>
    <row r="965" ht="15">
      <c r="T965" s="51"/>
    </row>
    <row r="966" ht="15">
      <c r="T966" s="51"/>
    </row>
    <row r="967" ht="15">
      <c r="T967" s="51"/>
    </row>
    <row r="968" ht="15">
      <c r="T968" s="51"/>
    </row>
    <row r="969" ht="15">
      <c r="T969" s="51"/>
    </row>
    <row r="970" ht="15">
      <c r="T970" s="51"/>
    </row>
    <row r="971" ht="15">
      <c r="T971" s="51"/>
    </row>
    <row r="972" ht="15">
      <c r="T972" s="51"/>
    </row>
    <row r="973" ht="15">
      <c r="T973" s="51"/>
    </row>
    <row r="974" ht="15">
      <c r="T974" s="51"/>
    </row>
    <row r="975" ht="15">
      <c r="T975" s="51"/>
    </row>
    <row r="976" ht="15">
      <c r="T976" s="51"/>
    </row>
    <row r="977" ht="15">
      <c r="T977" s="51"/>
    </row>
    <row r="978" ht="15">
      <c r="T978" s="51"/>
    </row>
    <row r="979" ht="15">
      <c r="T979" s="51"/>
    </row>
    <row r="980" ht="15">
      <c r="T980" s="51"/>
    </row>
    <row r="981" ht="15">
      <c r="T981" s="51"/>
    </row>
    <row r="982" ht="15">
      <c r="T982" s="51"/>
    </row>
    <row r="983" ht="15">
      <c r="T983" s="51"/>
    </row>
    <row r="984" ht="15">
      <c r="T984" s="51"/>
    </row>
    <row r="985" ht="15">
      <c r="T985" s="51"/>
    </row>
    <row r="986" ht="15">
      <c r="T986" s="51"/>
    </row>
    <row r="987" ht="15">
      <c r="T987" s="51"/>
    </row>
    <row r="988" ht="15">
      <c r="T988" s="51"/>
    </row>
    <row r="989" ht="15">
      <c r="T989" s="51"/>
    </row>
    <row r="990" ht="15">
      <c r="T990" s="51"/>
    </row>
    <row r="991" ht="15">
      <c r="T991" s="51"/>
    </row>
    <row r="992" ht="15">
      <c r="T992" s="51"/>
    </row>
    <row r="993" ht="15">
      <c r="T993" s="51"/>
    </row>
    <row r="994" ht="15">
      <c r="T994" s="51"/>
    </row>
    <row r="995" ht="15">
      <c r="T995" s="51"/>
    </row>
    <row r="996" ht="15">
      <c r="T996" s="51"/>
    </row>
    <row r="997" ht="15">
      <c r="T997" s="51"/>
    </row>
    <row r="998" ht="15">
      <c r="T998" s="51"/>
    </row>
    <row r="999" ht="15">
      <c r="T999" s="51"/>
    </row>
    <row r="1000" ht="15">
      <c r="T1000" s="51"/>
    </row>
    <row r="1001" ht="15">
      <c r="T1001" s="51"/>
    </row>
    <row r="1002" ht="15">
      <c r="T1002" s="51"/>
    </row>
    <row r="1003" ht="15">
      <c r="T1003" s="51"/>
    </row>
    <row r="1004" ht="15">
      <c r="T1004" s="51"/>
    </row>
    <row r="1005" ht="15">
      <c r="T1005" s="51"/>
    </row>
    <row r="1006" ht="15">
      <c r="T1006" s="51"/>
    </row>
    <row r="1007" ht="15">
      <c r="T1007" s="51"/>
    </row>
    <row r="1008" ht="15">
      <c r="T1008" s="51"/>
    </row>
    <row r="1009" ht="15">
      <c r="T1009" s="51"/>
    </row>
    <row r="1010" ht="15">
      <c r="T1010" s="51"/>
    </row>
    <row r="1011" ht="15">
      <c r="T1011" s="51"/>
    </row>
    <row r="1012" ht="15">
      <c r="T1012" s="51"/>
    </row>
    <row r="1013" ht="15">
      <c r="T1013" s="51"/>
    </row>
    <row r="1014" ht="15">
      <c r="T1014" s="51"/>
    </row>
    <row r="1015" ht="15">
      <c r="T1015" s="51"/>
    </row>
    <row r="1016" ht="15">
      <c r="T1016" s="51"/>
    </row>
    <row r="1017" ht="15">
      <c r="T1017" s="51"/>
    </row>
    <row r="1018" ht="15">
      <c r="T1018" s="51"/>
    </row>
    <row r="1019" ht="15">
      <c r="T1019" s="51"/>
    </row>
    <row r="1020" ht="15">
      <c r="T1020" s="51"/>
    </row>
    <row r="1021" ht="15">
      <c r="T1021" s="51"/>
    </row>
    <row r="1022" ht="15">
      <c r="T1022" s="51"/>
    </row>
    <row r="1023" ht="15">
      <c r="T1023" s="51"/>
    </row>
    <row r="1024" ht="15">
      <c r="T1024" s="51"/>
    </row>
    <row r="1025" ht="15">
      <c r="T1025" s="51"/>
    </row>
    <row r="1026" ht="15">
      <c r="T1026" s="51"/>
    </row>
    <row r="1027" ht="15">
      <c r="T1027" s="51"/>
    </row>
    <row r="1028" ht="15">
      <c r="T1028" s="51"/>
    </row>
    <row r="1029" ht="15">
      <c r="T1029" s="51"/>
    </row>
    <row r="1030" ht="15">
      <c r="T1030" s="51"/>
    </row>
    <row r="1031" ht="15">
      <c r="T1031" s="51"/>
    </row>
    <row r="1032" ht="15">
      <c r="T1032" s="51"/>
    </row>
    <row r="1033" ht="15">
      <c r="T1033" s="51"/>
    </row>
    <row r="1034" ht="15">
      <c r="T1034" s="51"/>
    </row>
    <row r="1035" ht="15">
      <c r="T1035" s="51"/>
    </row>
    <row r="1036" ht="15">
      <c r="T1036" s="51"/>
    </row>
    <row r="1037" ht="15">
      <c r="T1037" s="51"/>
    </row>
    <row r="1038" ht="15">
      <c r="T1038" s="51"/>
    </row>
    <row r="1039" ht="15">
      <c r="T1039" s="51"/>
    </row>
    <row r="1040" ht="15">
      <c r="T1040" s="51"/>
    </row>
    <row r="1041" ht="15">
      <c r="T1041" s="51"/>
    </row>
    <row r="1042" ht="15">
      <c r="T1042" s="51"/>
    </row>
    <row r="1043" ht="15">
      <c r="T1043" s="51"/>
    </row>
    <row r="1044" ht="15">
      <c r="T1044" s="51"/>
    </row>
    <row r="1045" ht="15">
      <c r="T1045" s="51"/>
    </row>
    <row r="1046" ht="15">
      <c r="T1046" s="51"/>
    </row>
    <row r="1047" ht="15">
      <c r="T1047" s="51"/>
    </row>
    <row r="1048" ht="15">
      <c r="T1048" s="51"/>
    </row>
    <row r="1049" ht="15">
      <c r="T1049" s="51"/>
    </row>
    <row r="1050" ht="15">
      <c r="T1050" s="51"/>
    </row>
    <row r="1051" ht="15">
      <c r="T1051" s="51"/>
    </row>
    <row r="1052" ht="15">
      <c r="T1052" s="51"/>
    </row>
    <row r="1053" ht="15">
      <c r="T1053" s="51"/>
    </row>
    <row r="1054" ht="15">
      <c r="T1054" s="51"/>
    </row>
    <row r="1055" ht="15">
      <c r="T1055" s="51"/>
    </row>
    <row r="1056" ht="15">
      <c r="T1056" s="51"/>
    </row>
    <row r="1057" ht="15">
      <c r="T1057" s="51"/>
    </row>
    <row r="1058" ht="15">
      <c r="T1058" s="51"/>
    </row>
    <row r="1059" ht="15">
      <c r="T1059" s="51"/>
    </row>
    <row r="1060" ht="15">
      <c r="T1060" s="51"/>
    </row>
    <row r="1061" ht="15">
      <c r="T1061" s="51"/>
    </row>
    <row r="1062" ht="15">
      <c r="T1062" s="51"/>
    </row>
    <row r="1063" ht="15">
      <c r="T1063" s="51"/>
    </row>
    <row r="1064" ht="15">
      <c r="T1064" s="51"/>
    </row>
    <row r="1065" ht="15">
      <c r="T1065" s="51"/>
    </row>
    <row r="1066" ht="15">
      <c r="T1066" s="51"/>
    </row>
    <row r="1067" ht="15">
      <c r="T1067" s="51"/>
    </row>
    <row r="1068" ht="15">
      <c r="T1068" s="51"/>
    </row>
    <row r="1069" ht="15">
      <c r="T1069" s="51"/>
    </row>
    <row r="1070" ht="15">
      <c r="T1070" s="51"/>
    </row>
    <row r="1071" ht="15">
      <c r="T1071" s="51"/>
    </row>
    <row r="1072" ht="15">
      <c r="T1072" s="51"/>
    </row>
    <row r="1073" ht="15">
      <c r="T1073" s="51"/>
    </row>
    <row r="1074" ht="15">
      <c r="T1074" s="51"/>
    </row>
    <row r="1075" ht="15">
      <c r="T1075" s="51"/>
    </row>
    <row r="1076" ht="15">
      <c r="T1076" s="51"/>
    </row>
    <row r="1077" ht="15">
      <c r="T1077" s="51"/>
    </row>
    <row r="1078" ht="15">
      <c r="T1078" s="51"/>
    </row>
    <row r="1079" ht="15">
      <c r="T1079" s="51"/>
    </row>
    <row r="1080" ht="15">
      <c r="T1080" s="51"/>
    </row>
    <row r="1081" ht="15">
      <c r="T1081" s="51"/>
    </row>
    <row r="1082" ht="15">
      <c r="T1082" s="51"/>
    </row>
    <row r="1083" ht="15">
      <c r="T1083" s="51"/>
    </row>
    <row r="1084" ht="15">
      <c r="T1084" s="51"/>
    </row>
    <row r="1085" ht="15">
      <c r="T1085" s="51"/>
    </row>
    <row r="1086" ht="15">
      <c r="T1086" s="51"/>
    </row>
    <row r="1087" ht="15">
      <c r="T1087" s="51"/>
    </row>
    <row r="1088" ht="15">
      <c r="T1088" s="51"/>
    </row>
    <row r="1089" ht="15">
      <c r="T1089" s="51"/>
    </row>
    <row r="1090" ht="15">
      <c r="T1090" s="51"/>
    </row>
    <row r="1091" ht="15">
      <c r="T1091" s="51"/>
    </row>
    <row r="1092" ht="15">
      <c r="T1092" s="51"/>
    </row>
    <row r="1093" ht="15">
      <c r="T1093" s="51"/>
    </row>
    <row r="1094" ht="15">
      <c r="T1094" s="51"/>
    </row>
    <row r="1095" ht="15">
      <c r="T1095" s="51"/>
    </row>
    <row r="1096" ht="15">
      <c r="T1096" s="51"/>
    </row>
    <row r="1097" ht="15">
      <c r="T1097" s="51"/>
    </row>
    <row r="1098" ht="15">
      <c r="T1098" s="51"/>
    </row>
    <row r="1099" ht="15">
      <c r="T1099" s="51"/>
    </row>
    <row r="1100" ht="15">
      <c r="T1100" s="51"/>
    </row>
    <row r="1101" ht="15">
      <c r="T1101" s="51"/>
    </row>
    <row r="1102" ht="15">
      <c r="T1102" s="51"/>
    </row>
    <row r="1103" ht="15">
      <c r="T1103" s="51"/>
    </row>
    <row r="1104" ht="15">
      <c r="T1104" s="51"/>
    </row>
    <row r="1105" ht="15">
      <c r="T1105" s="51"/>
    </row>
    <row r="1106" ht="15">
      <c r="T1106" s="51"/>
    </row>
    <row r="1107" ht="15">
      <c r="T1107" s="51"/>
    </row>
    <row r="1108" ht="15">
      <c r="T1108" s="51"/>
    </row>
    <row r="1109" ht="15">
      <c r="T1109" s="51"/>
    </row>
    <row r="1110" ht="15">
      <c r="T1110" s="51"/>
    </row>
    <row r="1111" ht="15">
      <c r="T1111" s="51"/>
    </row>
    <row r="1112" ht="15">
      <c r="T1112" s="51"/>
    </row>
    <row r="1113" ht="15">
      <c r="T1113" s="51"/>
    </row>
    <row r="1114" ht="15">
      <c r="T1114" s="51"/>
    </row>
    <row r="1115" ht="15">
      <c r="T1115" s="51"/>
    </row>
    <row r="1116" ht="15">
      <c r="T1116" s="51"/>
    </row>
    <row r="1117" ht="15">
      <c r="T1117" s="51"/>
    </row>
    <row r="1118" ht="15">
      <c r="T1118" s="51"/>
    </row>
    <row r="1119" ht="15">
      <c r="T1119" s="51"/>
    </row>
    <row r="1120" ht="15">
      <c r="T1120" s="51"/>
    </row>
    <row r="1121" ht="15">
      <c r="T1121" s="51"/>
    </row>
    <row r="1122" ht="15">
      <c r="T1122" s="51"/>
    </row>
    <row r="1123" ht="15">
      <c r="T1123" s="51"/>
    </row>
    <row r="1124" ht="15">
      <c r="T1124" s="51"/>
    </row>
    <row r="1125" ht="15">
      <c r="T1125" s="51"/>
    </row>
    <row r="1126" ht="15">
      <c r="T1126" s="51"/>
    </row>
    <row r="1127" ht="15">
      <c r="T1127" s="51"/>
    </row>
    <row r="1128" ht="15">
      <c r="T1128" s="51"/>
    </row>
    <row r="1129" ht="15">
      <c r="T1129" s="51"/>
    </row>
    <row r="1130" ht="15">
      <c r="T1130" s="51"/>
    </row>
    <row r="1131" ht="15">
      <c r="T1131" s="51"/>
    </row>
    <row r="1132" ht="15">
      <c r="T1132" s="51"/>
    </row>
    <row r="1133" ht="15">
      <c r="T1133" s="51"/>
    </row>
    <row r="1134" ht="15">
      <c r="T1134" s="51"/>
    </row>
    <row r="1135" ht="15">
      <c r="T1135" s="51"/>
    </row>
    <row r="1136" ht="15">
      <c r="T1136" s="51"/>
    </row>
    <row r="1137" ht="15">
      <c r="T1137" s="51"/>
    </row>
    <row r="1138" ht="15">
      <c r="T1138" s="51"/>
    </row>
    <row r="1139" ht="15">
      <c r="T1139" s="51"/>
    </row>
    <row r="1140" ht="15">
      <c r="T1140" s="51"/>
    </row>
    <row r="1141" ht="15">
      <c r="T1141" s="51"/>
    </row>
    <row r="1142" ht="15">
      <c r="T1142" s="51"/>
    </row>
    <row r="1143" ht="15">
      <c r="T1143" s="51"/>
    </row>
    <row r="1144" ht="15">
      <c r="T1144" s="51"/>
    </row>
    <row r="1145" ht="15">
      <c r="T1145" s="51"/>
    </row>
    <row r="1146" ht="15">
      <c r="T1146" s="51"/>
    </row>
    <row r="1147" ht="15">
      <c r="T1147" s="51"/>
    </row>
    <row r="1148" ht="15">
      <c r="T1148" s="51"/>
    </row>
    <row r="1149" ht="15">
      <c r="T1149" s="51"/>
    </row>
    <row r="1150" ht="15">
      <c r="T1150" s="51"/>
    </row>
    <row r="1151" ht="15">
      <c r="T1151" s="51"/>
    </row>
    <row r="1152" ht="15">
      <c r="T1152" s="51"/>
    </row>
    <row r="1153" ht="15">
      <c r="T1153" s="51"/>
    </row>
    <row r="1154" ht="15">
      <c r="T1154" s="51"/>
    </row>
    <row r="1155" ht="15">
      <c r="T1155" s="51"/>
    </row>
    <row r="1156" ht="15">
      <c r="T1156" s="51"/>
    </row>
    <row r="1157" ht="15">
      <c r="T1157" s="51"/>
    </row>
    <row r="1158" ht="15">
      <c r="T1158" s="51"/>
    </row>
    <row r="1159" ht="15">
      <c r="T1159" s="51"/>
    </row>
    <row r="1160" ht="15">
      <c r="T1160" s="51"/>
    </row>
    <row r="1161" ht="15">
      <c r="T1161" s="51"/>
    </row>
    <row r="1162" ht="15">
      <c r="T1162" s="51"/>
    </row>
    <row r="1163" ht="15">
      <c r="T1163" s="51"/>
    </row>
    <row r="1164" ht="15">
      <c r="T1164" s="51"/>
    </row>
    <row r="1165" ht="15">
      <c r="T1165" s="51"/>
    </row>
    <row r="1166" ht="15">
      <c r="T1166" s="51"/>
    </row>
    <row r="1167" ht="15">
      <c r="T1167" s="51"/>
    </row>
    <row r="1168" ht="15">
      <c r="T1168" s="51"/>
    </row>
    <row r="1169" ht="15">
      <c r="T1169" s="51"/>
    </row>
    <row r="1170" ht="15">
      <c r="T1170" s="51"/>
    </row>
    <row r="1171" ht="15">
      <c r="T1171" s="51"/>
    </row>
    <row r="1172" ht="15">
      <c r="T1172" s="51"/>
    </row>
    <row r="1173" ht="15">
      <c r="T1173" s="51"/>
    </row>
    <row r="1174" ht="15">
      <c r="T1174" s="51"/>
    </row>
    <row r="1175" ht="15">
      <c r="T1175" s="51"/>
    </row>
    <row r="1176" ht="15">
      <c r="T1176" s="51"/>
    </row>
    <row r="1177" ht="15">
      <c r="T1177" s="51"/>
    </row>
    <row r="1178" ht="15">
      <c r="T1178" s="51"/>
    </row>
    <row r="1179" ht="15">
      <c r="T1179" s="51"/>
    </row>
    <row r="1180" ht="15">
      <c r="T1180" s="51"/>
    </row>
    <row r="1181" ht="15">
      <c r="T1181" s="51"/>
    </row>
    <row r="1182" ht="15">
      <c r="T1182" s="51"/>
    </row>
    <row r="1183" ht="15">
      <c r="T1183" s="51"/>
    </row>
    <row r="1184" ht="15">
      <c r="T1184" s="51"/>
    </row>
    <row r="1185" ht="15">
      <c r="T1185" s="51"/>
    </row>
    <row r="1186" ht="15">
      <c r="T1186" s="51"/>
    </row>
    <row r="1187" ht="15">
      <c r="T1187" s="51"/>
    </row>
    <row r="1188" ht="15">
      <c r="T1188" s="51"/>
    </row>
    <row r="1189" ht="15">
      <c r="T1189" s="51"/>
    </row>
    <row r="1190" ht="15">
      <c r="T1190" s="51"/>
    </row>
    <row r="1191" ht="15">
      <c r="T1191" s="51"/>
    </row>
    <row r="1192" ht="15">
      <c r="T1192" s="51"/>
    </row>
    <row r="1193" ht="15">
      <c r="T1193" s="51"/>
    </row>
    <row r="1194" ht="15">
      <c r="T1194" s="51"/>
    </row>
    <row r="1195" ht="15">
      <c r="T1195" s="51"/>
    </row>
    <row r="1196" ht="15">
      <c r="T1196" s="51"/>
    </row>
    <row r="1197" ht="15">
      <c r="T1197" s="51"/>
    </row>
    <row r="1198" ht="15">
      <c r="T1198" s="51"/>
    </row>
    <row r="1199" ht="15">
      <c r="T1199" s="51"/>
    </row>
    <row r="1200" ht="15">
      <c r="T1200" s="51"/>
    </row>
    <row r="1201" ht="15">
      <c r="T1201" s="51"/>
    </row>
    <row r="1202" ht="15">
      <c r="T1202" s="51"/>
    </row>
    <row r="1203" ht="15">
      <c r="T1203" s="51"/>
    </row>
    <row r="1204" ht="15">
      <c r="T1204" s="51"/>
    </row>
    <row r="1205" ht="15">
      <c r="T1205" s="51"/>
    </row>
    <row r="1206" ht="15">
      <c r="T1206" s="51"/>
    </row>
    <row r="1207" ht="15">
      <c r="T1207" s="51"/>
    </row>
    <row r="1208" ht="15">
      <c r="T1208" s="51"/>
    </row>
    <row r="1209" ht="15">
      <c r="T1209" s="51"/>
    </row>
    <row r="1210" ht="15">
      <c r="T1210" s="51"/>
    </row>
    <row r="1211" ht="15">
      <c r="T1211" s="51"/>
    </row>
    <row r="1212" ht="15">
      <c r="T1212" s="51"/>
    </row>
    <row r="1213" ht="15">
      <c r="T1213" s="51"/>
    </row>
    <row r="1214" ht="15">
      <c r="T1214" s="51"/>
    </row>
    <row r="1215" ht="15">
      <c r="T1215" s="51"/>
    </row>
    <row r="1216" ht="15">
      <c r="T1216" s="51"/>
    </row>
    <row r="1217" ht="15">
      <c r="T1217" s="51"/>
    </row>
    <row r="1218" ht="15">
      <c r="T1218" s="51"/>
    </row>
    <row r="1219" ht="15">
      <c r="T1219" s="51"/>
    </row>
    <row r="1220" ht="15">
      <c r="T1220" s="51"/>
    </row>
    <row r="1221" ht="15">
      <c r="T1221" s="51"/>
    </row>
    <row r="1222" ht="15">
      <c r="T1222" s="51"/>
    </row>
    <row r="1223" ht="15">
      <c r="T1223" s="51"/>
    </row>
    <row r="1224" ht="15">
      <c r="T1224" s="51"/>
    </row>
    <row r="1225" ht="15">
      <c r="T1225" s="51"/>
    </row>
    <row r="1226" ht="15">
      <c r="T1226" s="51"/>
    </row>
    <row r="1227" ht="15">
      <c r="T1227" s="51"/>
    </row>
    <row r="1228" ht="15">
      <c r="T1228" s="51"/>
    </row>
    <row r="1229" ht="15">
      <c r="T1229" s="51"/>
    </row>
    <row r="1230" ht="15">
      <c r="T1230" s="51"/>
    </row>
    <row r="1231" ht="15">
      <c r="T1231" s="51"/>
    </row>
    <row r="1232" ht="15">
      <c r="T1232" s="51"/>
    </row>
    <row r="1233" ht="15">
      <c r="T1233" s="51"/>
    </row>
    <row r="1234" ht="15">
      <c r="T1234" s="51"/>
    </row>
    <row r="1235" ht="15">
      <c r="T1235" s="51"/>
    </row>
    <row r="1236" ht="15">
      <c r="T1236" s="51"/>
    </row>
    <row r="1237" ht="15">
      <c r="T1237" s="51"/>
    </row>
    <row r="1238" ht="15">
      <c r="T1238" s="51"/>
    </row>
    <row r="1239" ht="15">
      <c r="T1239" s="51"/>
    </row>
    <row r="1240" ht="15">
      <c r="T1240" s="51"/>
    </row>
    <row r="1241" ht="15">
      <c r="T1241" s="51"/>
    </row>
    <row r="1242" ht="15">
      <c r="T1242" s="51"/>
    </row>
    <row r="1243" ht="15">
      <c r="T1243" s="51"/>
    </row>
    <row r="1244" ht="15">
      <c r="T1244" s="51"/>
    </row>
    <row r="1245" ht="15">
      <c r="T1245" s="51"/>
    </row>
    <row r="1246" ht="15">
      <c r="T1246" s="51"/>
    </row>
    <row r="1247" ht="15">
      <c r="T1247" s="51"/>
    </row>
    <row r="1248" ht="15">
      <c r="T1248" s="51"/>
    </row>
    <row r="1249" ht="15">
      <c r="T1249" s="51"/>
    </row>
    <row r="1250" ht="15">
      <c r="T1250" s="51"/>
    </row>
    <row r="1251" ht="15">
      <c r="T1251" s="51"/>
    </row>
    <row r="1252" ht="15">
      <c r="T1252" s="51"/>
    </row>
    <row r="1253" ht="15">
      <c r="T1253" s="51"/>
    </row>
    <row r="1254" ht="15">
      <c r="T1254" s="51"/>
    </row>
    <row r="1255" ht="15">
      <c r="T1255" s="51"/>
    </row>
    <row r="1256" ht="15">
      <c r="T1256" s="51"/>
    </row>
    <row r="1257" ht="15">
      <c r="T1257" s="51"/>
    </row>
    <row r="1258" ht="15">
      <c r="T1258" s="51"/>
    </row>
    <row r="1259" ht="15">
      <c r="T1259" s="51"/>
    </row>
    <row r="1260" ht="15">
      <c r="T1260" s="51"/>
    </row>
    <row r="1261" ht="15">
      <c r="T1261" s="51"/>
    </row>
    <row r="1262" ht="15">
      <c r="T1262" s="51"/>
    </row>
    <row r="1263" ht="15">
      <c r="T1263" s="51"/>
    </row>
    <row r="1264" ht="15">
      <c r="T1264" s="51"/>
    </row>
    <row r="1265" ht="15">
      <c r="T1265" s="51"/>
    </row>
    <row r="1266" ht="15">
      <c r="T1266" s="51"/>
    </row>
    <row r="1267" ht="15">
      <c r="T1267" s="51"/>
    </row>
    <row r="1268" ht="15">
      <c r="T1268" s="51"/>
    </row>
    <row r="1269" ht="15">
      <c r="T1269" s="51"/>
    </row>
    <row r="1270" ht="15">
      <c r="T1270" s="51"/>
    </row>
    <row r="1271" ht="15">
      <c r="T1271" s="51"/>
    </row>
    <row r="1272" ht="15">
      <c r="T1272" s="51"/>
    </row>
    <row r="1273" ht="15">
      <c r="T1273" s="51"/>
    </row>
    <row r="1274" ht="15">
      <c r="T1274" s="51"/>
    </row>
    <row r="1275" ht="15">
      <c r="T1275" s="51"/>
    </row>
    <row r="1276" ht="15">
      <c r="T1276" s="51"/>
    </row>
    <row r="1277" ht="15">
      <c r="T1277" s="51"/>
    </row>
    <row r="1278" ht="15">
      <c r="T1278" s="51"/>
    </row>
    <row r="1279" ht="15">
      <c r="T1279" s="51"/>
    </row>
    <row r="1280" ht="15">
      <c r="T1280" s="51"/>
    </row>
    <row r="1281" ht="15">
      <c r="T1281" s="51"/>
    </row>
    <row r="1282" ht="15">
      <c r="T1282" s="51"/>
    </row>
    <row r="1283" ht="15">
      <c r="T1283" s="51"/>
    </row>
    <row r="1284" ht="15">
      <c r="T1284" s="51"/>
    </row>
    <row r="1285" ht="15">
      <c r="T1285" s="51"/>
    </row>
    <row r="1286" ht="15">
      <c r="T1286" s="51"/>
    </row>
    <row r="1287" ht="15">
      <c r="T1287" s="51"/>
    </row>
    <row r="1288" ht="15">
      <c r="T1288" s="51"/>
    </row>
    <row r="1289" ht="15">
      <c r="T1289" s="51"/>
    </row>
    <row r="1290" ht="15">
      <c r="T1290" s="51"/>
    </row>
    <row r="1291" ht="15">
      <c r="T1291" s="51"/>
    </row>
    <row r="1292" ht="15">
      <c r="T1292" s="51"/>
    </row>
    <row r="1293" ht="15">
      <c r="T1293" s="51"/>
    </row>
    <row r="1294" ht="15">
      <c r="T1294" s="51"/>
    </row>
    <row r="1295" ht="15">
      <c r="T1295" s="51"/>
    </row>
    <row r="1296" ht="15">
      <c r="T1296" s="51"/>
    </row>
    <row r="1297" ht="15">
      <c r="T1297" s="51"/>
    </row>
    <row r="1298" ht="15">
      <c r="T1298" s="51"/>
    </row>
    <row r="1299" ht="15">
      <c r="T1299" s="51"/>
    </row>
    <row r="1300" ht="15">
      <c r="T1300" s="51"/>
    </row>
    <row r="1301" ht="15">
      <c r="T1301" s="51"/>
    </row>
    <row r="1302" ht="15">
      <c r="T1302" s="51"/>
    </row>
    <row r="1303" ht="15">
      <c r="T1303" s="51"/>
    </row>
    <row r="1304" ht="15">
      <c r="T1304" s="51"/>
    </row>
    <row r="1305" ht="15">
      <c r="T1305" s="51"/>
    </row>
    <row r="1306" ht="15">
      <c r="T1306" s="51"/>
    </row>
    <row r="1307" ht="15">
      <c r="T1307" s="51"/>
    </row>
    <row r="1308" ht="15">
      <c r="T1308" s="51"/>
    </row>
    <row r="1309" ht="15">
      <c r="T1309" s="51"/>
    </row>
    <row r="1310" ht="15">
      <c r="T1310" s="51"/>
    </row>
    <row r="1311" ht="15">
      <c r="T1311" s="51"/>
    </row>
    <row r="1312" ht="15">
      <c r="T1312" s="51"/>
    </row>
    <row r="1313" ht="15">
      <c r="T1313" s="51"/>
    </row>
    <row r="1314" ht="15">
      <c r="T1314" s="51"/>
    </row>
    <row r="1315" ht="15">
      <c r="T1315" s="51"/>
    </row>
    <row r="1316" ht="15">
      <c r="T1316" s="51"/>
    </row>
    <row r="1317" ht="15">
      <c r="T1317" s="51"/>
    </row>
    <row r="1318" ht="15">
      <c r="T1318" s="51"/>
    </row>
    <row r="1319" ht="15">
      <c r="T1319" s="51"/>
    </row>
    <row r="1320" ht="15">
      <c r="T1320" s="51"/>
    </row>
    <row r="1321" ht="15">
      <c r="T1321" s="51"/>
    </row>
    <row r="1322" ht="15">
      <c r="T1322" s="51"/>
    </row>
    <row r="1323" ht="15">
      <c r="T1323" s="51"/>
    </row>
    <row r="1324" ht="15">
      <c r="T1324" s="51"/>
    </row>
    <row r="1325" ht="15">
      <c r="T1325" s="51"/>
    </row>
    <row r="1326" ht="15">
      <c r="T1326" s="51"/>
    </row>
    <row r="1327" ht="15">
      <c r="T1327" s="51"/>
    </row>
    <row r="1328" ht="15">
      <c r="T1328" s="51"/>
    </row>
    <row r="1329" ht="15">
      <c r="T1329" s="51"/>
    </row>
    <row r="1330" ht="15">
      <c r="T1330" s="51"/>
    </row>
    <row r="1331" ht="15">
      <c r="T1331" s="51"/>
    </row>
    <row r="1332" ht="15">
      <c r="T1332" s="51"/>
    </row>
    <row r="1333" ht="15">
      <c r="T1333" s="51"/>
    </row>
    <row r="1334" ht="15">
      <c r="T1334" s="51"/>
    </row>
    <row r="1335" ht="15">
      <c r="T1335" s="51"/>
    </row>
    <row r="1336" ht="15">
      <c r="T1336" s="51"/>
    </row>
    <row r="1337" ht="15">
      <c r="T1337" s="51"/>
    </row>
    <row r="1338" ht="15">
      <c r="T1338" s="51"/>
    </row>
    <row r="1339" ht="15">
      <c r="T1339" s="51"/>
    </row>
    <row r="1340" ht="15">
      <c r="T1340" s="51"/>
    </row>
    <row r="1341" ht="15">
      <c r="T1341" s="51"/>
    </row>
    <row r="1342" ht="15">
      <c r="T1342" s="51"/>
    </row>
    <row r="1343" ht="15">
      <c r="T1343" s="51"/>
    </row>
    <row r="1344" ht="15">
      <c r="T1344" s="51"/>
    </row>
    <row r="1345" ht="15">
      <c r="T1345" s="51"/>
    </row>
    <row r="1346" ht="15">
      <c r="T1346" s="51"/>
    </row>
    <row r="1347" ht="15">
      <c r="T1347" s="51"/>
    </row>
    <row r="1348" ht="15">
      <c r="T1348" s="51"/>
    </row>
    <row r="1349" ht="15">
      <c r="T1349" s="51"/>
    </row>
    <row r="1350" ht="15">
      <c r="T1350" s="51"/>
    </row>
    <row r="1351" ht="15">
      <c r="T1351" s="51"/>
    </row>
    <row r="1352" ht="15">
      <c r="T1352" s="51"/>
    </row>
    <row r="1353" ht="15">
      <c r="T1353" s="51"/>
    </row>
    <row r="1354" ht="15">
      <c r="T1354" s="51"/>
    </row>
    <row r="1355" ht="15">
      <c r="T1355" s="51"/>
    </row>
    <row r="1356" ht="15">
      <c r="T1356" s="51"/>
    </row>
    <row r="1357" ht="15">
      <c r="T1357" s="51"/>
    </row>
    <row r="1358" ht="15">
      <c r="T1358" s="51"/>
    </row>
    <row r="1359" ht="15">
      <c r="T1359" s="51"/>
    </row>
    <row r="1360" ht="15">
      <c r="T1360" s="51"/>
    </row>
    <row r="1361" ht="15">
      <c r="T1361" s="51"/>
    </row>
    <row r="1362" ht="15">
      <c r="T1362" s="51"/>
    </row>
    <row r="1363" ht="15">
      <c r="T1363" s="51"/>
    </row>
    <row r="1364" ht="15">
      <c r="T1364" s="51"/>
    </row>
    <row r="1365" ht="15">
      <c r="T1365" s="51"/>
    </row>
    <row r="1366" ht="15">
      <c r="T1366" s="51"/>
    </row>
    <row r="1367" ht="15">
      <c r="T1367" s="51"/>
    </row>
    <row r="1368" ht="15">
      <c r="T1368" s="51"/>
    </row>
    <row r="1369" ht="15">
      <c r="T1369" s="51"/>
    </row>
    <row r="1370" ht="15">
      <c r="T1370" s="51"/>
    </row>
    <row r="1371" ht="15">
      <c r="T1371" s="51"/>
    </row>
    <row r="1372" ht="15">
      <c r="T1372" s="51"/>
    </row>
    <row r="1373" ht="15">
      <c r="T1373" s="51"/>
    </row>
    <row r="1374" ht="15">
      <c r="T1374" s="51"/>
    </row>
    <row r="1375" ht="15">
      <c r="T1375" s="51"/>
    </row>
    <row r="1376" ht="15">
      <c r="T1376" s="51"/>
    </row>
    <row r="1377" ht="15">
      <c r="T1377" s="51"/>
    </row>
    <row r="1378" ht="15">
      <c r="T1378" s="51"/>
    </row>
    <row r="1379" ht="15">
      <c r="T1379" s="51"/>
    </row>
    <row r="1380" ht="15">
      <c r="T1380" s="51"/>
    </row>
    <row r="1381" ht="15">
      <c r="T1381" s="51"/>
    </row>
    <row r="1382" ht="15">
      <c r="T1382" s="51"/>
    </row>
    <row r="1383" ht="15">
      <c r="T1383" s="51"/>
    </row>
    <row r="1384" ht="15">
      <c r="T1384" s="51"/>
    </row>
    <row r="1385" ht="15">
      <c r="T1385" s="51"/>
    </row>
    <row r="1386" ht="15">
      <c r="T1386" s="51"/>
    </row>
    <row r="1387" ht="15">
      <c r="T1387" s="51"/>
    </row>
    <row r="1388" ht="15">
      <c r="T1388" s="51"/>
    </row>
    <row r="1389" ht="15">
      <c r="T1389" s="51"/>
    </row>
    <row r="1390" ht="15">
      <c r="T1390" s="51"/>
    </row>
    <row r="1391" ht="15">
      <c r="T1391" s="51"/>
    </row>
    <row r="1392" ht="15">
      <c r="T1392" s="51"/>
    </row>
    <row r="1393" ht="15">
      <c r="T1393" s="51"/>
    </row>
    <row r="1394" ht="15">
      <c r="T1394" s="51"/>
    </row>
    <row r="1395" ht="15">
      <c r="T1395" s="51"/>
    </row>
    <row r="1396" ht="15">
      <c r="T1396" s="51"/>
    </row>
    <row r="1397" ht="15">
      <c r="T1397" s="51"/>
    </row>
    <row r="1398" ht="15">
      <c r="T1398" s="51"/>
    </row>
    <row r="1399" ht="15">
      <c r="T1399" s="51"/>
    </row>
    <row r="1400" ht="15">
      <c r="T1400" s="51"/>
    </row>
    <row r="1401" ht="15">
      <c r="T1401" s="51"/>
    </row>
    <row r="1402" ht="15">
      <c r="T1402" s="51"/>
    </row>
    <row r="1403" ht="15">
      <c r="T1403" s="51"/>
    </row>
    <row r="1404" ht="15">
      <c r="T1404" s="51"/>
    </row>
    <row r="1405" ht="15">
      <c r="T1405" s="51"/>
    </row>
    <row r="1406" ht="15">
      <c r="T1406" s="51"/>
    </row>
    <row r="1407" ht="15">
      <c r="T1407" s="51"/>
    </row>
    <row r="1408" ht="15">
      <c r="T1408" s="51"/>
    </row>
    <row r="1409" ht="15">
      <c r="T1409" s="51"/>
    </row>
    <row r="1410" ht="15">
      <c r="T1410" s="51"/>
    </row>
    <row r="1411" ht="15">
      <c r="T1411" s="51"/>
    </row>
    <row r="1412" ht="15">
      <c r="T1412" s="51"/>
    </row>
    <row r="1413" ht="15">
      <c r="T1413" s="51"/>
    </row>
    <row r="1414" ht="15">
      <c r="T1414" s="51"/>
    </row>
    <row r="1415" ht="15">
      <c r="T1415" s="51"/>
    </row>
    <row r="1416" ht="15">
      <c r="T1416" s="51"/>
    </row>
    <row r="1417" ht="15">
      <c r="T1417" s="51"/>
    </row>
    <row r="1418" ht="15">
      <c r="T1418" s="51"/>
    </row>
    <row r="1419" ht="15">
      <c r="T1419" s="51"/>
    </row>
    <row r="1420" ht="15">
      <c r="T1420" s="51"/>
    </row>
    <row r="1421" ht="15">
      <c r="T1421" s="51"/>
    </row>
    <row r="1422" ht="15">
      <c r="T1422" s="51"/>
    </row>
    <row r="1423" ht="15">
      <c r="T1423" s="51"/>
    </row>
    <row r="1424" ht="15">
      <c r="T1424" s="51"/>
    </row>
    <row r="1425" ht="15">
      <c r="T1425" s="51"/>
    </row>
    <row r="1426" ht="15">
      <c r="T1426" s="51"/>
    </row>
    <row r="1427" ht="15">
      <c r="T1427" s="51"/>
    </row>
    <row r="1428" ht="15">
      <c r="T1428" s="51"/>
    </row>
    <row r="1429" ht="15">
      <c r="T1429" s="51"/>
    </row>
    <row r="1430" ht="15">
      <c r="T1430" s="51"/>
    </row>
    <row r="1431" ht="15">
      <c r="T1431" s="51"/>
    </row>
    <row r="1432" ht="15">
      <c r="T1432" s="51"/>
    </row>
    <row r="1433" ht="15">
      <c r="T1433" s="51"/>
    </row>
    <row r="1434" ht="15">
      <c r="T1434" s="51"/>
    </row>
    <row r="1435" ht="15">
      <c r="T1435" s="51"/>
    </row>
    <row r="1436" ht="15">
      <c r="T1436" s="51"/>
    </row>
    <row r="1437" ht="15">
      <c r="T1437" s="51"/>
    </row>
    <row r="1438" ht="15">
      <c r="T1438" s="51"/>
    </row>
    <row r="1439" ht="15">
      <c r="T1439" s="51"/>
    </row>
    <row r="1440" ht="15">
      <c r="T1440" s="51"/>
    </row>
    <row r="1441" ht="15">
      <c r="T1441" s="51"/>
    </row>
    <row r="1442" ht="15">
      <c r="T1442" s="51"/>
    </row>
    <row r="1443" ht="15">
      <c r="T1443" s="51"/>
    </row>
    <row r="1444" ht="15">
      <c r="T1444" s="51"/>
    </row>
    <row r="1445" ht="15">
      <c r="T1445" s="51"/>
    </row>
    <row r="1446" ht="15">
      <c r="T1446" s="51"/>
    </row>
    <row r="1447" ht="15">
      <c r="T1447" s="51"/>
    </row>
    <row r="1448" ht="15">
      <c r="T1448" s="51"/>
    </row>
    <row r="1449" ht="15">
      <c r="T1449" s="51"/>
    </row>
    <row r="1450" ht="15">
      <c r="T1450" s="51"/>
    </row>
    <row r="1451" ht="15">
      <c r="T1451" s="51"/>
    </row>
    <row r="1452" ht="15">
      <c r="T1452" s="51"/>
    </row>
    <row r="1453" ht="15">
      <c r="T1453" s="51"/>
    </row>
    <row r="1454" ht="15">
      <c r="T1454" s="51"/>
    </row>
    <row r="1455" ht="15">
      <c r="T1455" s="51"/>
    </row>
    <row r="1456" ht="15">
      <c r="T1456" s="51"/>
    </row>
    <row r="1457" ht="15">
      <c r="T1457" s="51"/>
    </row>
    <row r="1458" ht="15">
      <c r="T1458" s="51"/>
    </row>
    <row r="1459" ht="15">
      <c r="T1459" s="51"/>
    </row>
    <row r="1460" ht="15">
      <c r="T1460" s="51"/>
    </row>
    <row r="1461" ht="15">
      <c r="T1461" s="51"/>
    </row>
    <row r="1462" ht="15">
      <c r="T1462" s="51"/>
    </row>
    <row r="1463" ht="15">
      <c r="T1463" s="51"/>
    </row>
    <row r="1464" ht="15">
      <c r="T1464" s="51"/>
    </row>
    <row r="1465" ht="15">
      <c r="T1465" s="51"/>
    </row>
    <row r="1466" ht="15">
      <c r="T1466" s="51"/>
    </row>
    <row r="1467" ht="15">
      <c r="T1467" s="51"/>
    </row>
    <row r="1468" ht="15">
      <c r="T1468" s="51"/>
    </row>
    <row r="1469" ht="15">
      <c r="T1469" s="51"/>
    </row>
    <row r="1470" ht="15">
      <c r="T1470" s="51"/>
    </row>
    <row r="1471" ht="15">
      <c r="T1471" s="51"/>
    </row>
    <row r="1472" ht="15">
      <c r="T1472" s="51"/>
    </row>
    <row r="1473" ht="15">
      <c r="T1473" s="51"/>
    </row>
    <row r="1474" ht="15">
      <c r="T1474" s="51"/>
    </row>
    <row r="1475" ht="15">
      <c r="T1475" s="51"/>
    </row>
    <row r="1476" ht="15">
      <c r="T1476" s="51"/>
    </row>
    <row r="1477" ht="15">
      <c r="T1477" s="51"/>
    </row>
    <row r="1478" ht="15">
      <c r="T1478" s="51"/>
    </row>
    <row r="1479" ht="15">
      <c r="T1479" s="51"/>
    </row>
    <row r="1480" ht="15">
      <c r="T1480" s="51"/>
    </row>
    <row r="1481" ht="15">
      <c r="T1481" s="51"/>
    </row>
    <row r="1482" ht="15">
      <c r="T1482" s="51"/>
    </row>
    <row r="1483" ht="15">
      <c r="T1483" s="51"/>
    </row>
    <row r="1484" ht="15">
      <c r="T1484" s="51"/>
    </row>
    <row r="1485" ht="15">
      <c r="T1485" s="51"/>
    </row>
    <row r="1486" ht="15">
      <c r="T1486" s="51"/>
    </row>
    <row r="1487" ht="15">
      <c r="T1487" s="51"/>
    </row>
    <row r="1488" ht="15">
      <c r="T1488" s="51"/>
    </row>
    <row r="1489" ht="15">
      <c r="T1489" s="51"/>
    </row>
    <row r="1490" ht="15">
      <c r="T1490" s="51"/>
    </row>
    <row r="1491" ht="15">
      <c r="T1491" s="51"/>
    </row>
    <row r="1492" ht="15">
      <c r="T1492" s="51"/>
    </row>
    <row r="1493" ht="15">
      <c r="T1493" s="51"/>
    </row>
    <row r="1494" ht="15">
      <c r="T1494" s="51"/>
    </row>
    <row r="1495" ht="15">
      <c r="T1495" s="51"/>
    </row>
    <row r="1496" ht="15">
      <c r="T1496" s="51"/>
    </row>
    <row r="1497" ht="15">
      <c r="T1497" s="51"/>
    </row>
    <row r="1498" ht="15">
      <c r="T1498" s="51"/>
    </row>
    <row r="1499" ht="15">
      <c r="T1499" s="51"/>
    </row>
    <row r="1500" ht="15">
      <c r="T1500" s="51"/>
    </row>
    <row r="1501" ht="15">
      <c r="T1501" s="51"/>
    </row>
    <row r="1502" ht="15">
      <c r="T1502" s="51"/>
    </row>
    <row r="1503" ht="15">
      <c r="T1503" s="51"/>
    </row>
    <row r="1504" ht="15">
      <c r="T1504" s="51"/>
    </row>
    <row r="1505" ht="15">
      <c r="T1505" s="51"/>
    </row>
    <row r="1506" ht="15">
      <c r="T1506" s="51"/>
    </row>
    <row r="1507" ht="15">
      <c r="T1507" s="51"/>
    </row>
    <row r="1508" ht="15">
      <c r="T1508" s="51"/>
    </row>
    <row r="1509" ht="15">
      <c r="T1509" s="51"/>
    </row>
    <row r="1510" ht="15">
      <c r="T1510" s="51"/>
    </row>
    <row r="1511" ht="15">
      <c r="T1511" s="51"/>
    </row>
    <row r="1512" ht="15">
      <c r="T1512" s="51"/>
    </row>
    <row r="1513" ht="15">
      <c r="T1513" s="51"/>
    </row>
    <row r="1514" ht="15">
      <c r="T1514" s="51"/>
    </row>
    <row r="1515" ht="15">
      <c r="T1515" s="51"/>
    </row>
    <row r="1516" ht="15">
      <c r="T1516" s="51"/>
    </row>
    <row r="1517" ht="15">
      <c r="T1517" s="51"/>
    </row>
    <row r="1518" ht="15">
      <c r="T1518" s="51"/>
    </row>
    <row r="1519" ht="15">
      <c r="T1519" s="51"/>
    </row>
    <row r="1520" ht="15">
      <c r="T1520" s="51"/>
    </row>
    <row r="1521" ht="15">
      <c r="T1521" s="51"/>
    </row>
    <row r="1522" ht="15">
      <c r="T1522" s="51"/>
    </row>
    <row r="1523" ht="15">
      <c r="T1523" s="51"/>
    </row>
    <row r="1524" ht="15">
      <c r="T1524" s="51"/>
    </row>
    <row r="1525" ht="15">
      <c r="T1525" s="51"/>
    </row>
    <row r="1526" ht="15">
      <c r="T1526" s="51"/>
    </row>
    <row r="1527" ht="15">
      <c r="T1527" s="51"/>
    </row>
    <row r="1528" ht="15">
      <c r="T1528" s="51"/>
    </row>
    <row r="1529" ht="15">
      <c r="T1529" s="51"/>
    </row>
    <row r="1530" ht="15">
      <c r="T1530" s="51"/>
    </row>
    <row r="1531" ht="15">
      <c r="T1531" s="51"/>
    </row>
    <row r="1532" ht="15">
      <c r="T1532" s="51"/>
    </row>
    <row r="1533" ht="15">
      <c r="T1533" s="51"/>
    </row>
    <row r="1534" ht="15">
      <c r="T1534" s="51"/>
    </row>
    <row r="1535" ht="15">
      <c r="T1535" s="51"/>
    </row>
    <row r="1536" ht="15">
      <c r="T1536" s="51"/>
    </row>
    <row r="1537" ht="15">
      <c r="T1537" s="51"/>
    </row>
    <row r="1538" ht="15">
      <c r="T1538" s="51"/>
    </row>
    <row r="1539" ht="15">
      <c r="T1539" s="51"/>
    </row>
    <row r="1540" ht="15">
      <c r="T1540" s="51"/>
    </row>
    <row r="1541" ht="15">
      <c r="T1541" s="51"/>
    </row>
    <row r="1542" ht="15">
      <c r="T1542" s="51"/>
    </row>
    <row r="1543" ht="15">
      <c r="T1543" s="51"/>
    </row>
    <row r="1544" ht="15">
      <c r="T1544" s="51"/>
    </row>
    <row r="1545" ht="15">
      <c r="T1545" s="51"/>
    </row>
    <row r="1546" ht="15">
      <c r="T1546" s="51"/>
    </row>
    <row r="1547" ht="15">
      <c r="T1547" s="51"/>
    </row>
    <row r="1548" ht="15">
      <c r="T1548" s="51"/>
    </row>
    <row r="1549" ht="15">
      <c r="T1549" s="51"/>
    </row>
    <row r="1550" ht="15">
      <c r="T1550" s="51"/>
    </row>
    <row r="1551" ht="15">
      <c r="T1551" s="51"/>
    </row>
    <row r="1552" ht="15">
      <c r="T1552" s="51"/>
    </row>
    <row r="1553" ht="15">
      <c r="T1553" s="51"/>
    </row>
    <row r="1554" ht="15">
      <c r="T1554" s="51"/>
    </row>
    <row r="1555" ht="15">
      <c r="T1555" s="51"/>
    </row>
    <row r="1556" ht="15">
      <c r="T1556" s="51"/>
    </row>
    <row r="1557" ht="15">
      <c r="T1557" s="51"/>
    </row>
    <row r="1558" ht="15">
      <c r="T1558" s="51"/>
    </row>
    <row r="1559" ht="15">
      <c r="T1559" s="51"/>
    </row>
    <row r="1560" ht="15">
      <c r="T1560" s="51"/>
    </row>
    <row r="1561" ht="15">
      <c r="T1561" s="51"/>
    </row>
    <row r="1562" ht="15">
      <c r="T1562" s="51"/>
    </row>
    <row r="1563" ht="15">
      <c r="T1563" s="51"/>
    </row>
    <row r="1564" ht="15">
      <c r="T1564" s="51"/>
    </row>
    <row r="1565" ht="15">
      <c r="T1565" s="51"/>
    </row>
    <row r="1566" ht="15">
      <c r="T1566" s="51"/>
    </row>
    <row r="1567" ht="15">
      <c r="T1567" s="51"/>
    </row>
    <row r="1568" ht="15">
      <c r="T1568" s="51"/>
    </row>
    <row r="1569" ht="15">
      <c r="T1569" s="51"/>
    </row>
    <row r="1570" ht="15">
      <c r="T1570" s="51"/>
    </row>
    <row r="1571" ht="15">
      <c r="T1571" s="51"/>
    </row>
    <row r="1572" ht="15">
      <c r="T1572" s="51"/>
    </row>
    <row r="1573" ht="15">
      <c r="T1573" s="51"/>
    </row>
    <row r="1574" ht="15">
      <c r="T1574" s="51"/>
    </row>
    <row r="1575" ht="15">
      <c r="T1575" s="51"/>
    </row>
    <row r="1576" ht="15">
      <c r="T1576" s="51"/>
    </row>
    <row r="1577" ht="15">
      <c r="T1577" s="51"/>
    </row>
    <row r="1578" ht="15">
      <c r="T1578" s="51"/>
    </row>
    <row r="1579" ht="15">
      <c r="T1579" s="51"/>
    </row>
    <row r="1580" ht="15">
      <c r="T1580" s="51"/>
    </row>
    <row r="1581" ht="15">
      <c r="T1581" s="51"/>
    </row>
    <row r="1582" ht="15">
      <c r="T1582" s="51"/>
    </row>
    <row r="1583" ht="15">
      <c r="T1583" s="51"/>
    </row>
    <row r="1584" ht="15">
      <c r="T1584" s="51"/>
    </row>
    <row r="1585" ht="15">
      <c r="T1585" s="51"/>
    </row>
    <row r="1586" ht="15">
      <c r="T1586" s="51"/>
    </row>
    <row r="1587" ht="15">
      <c r="T1587" s="51"/>
    </row>
    <row r="1588" ht="15">
      <c r="T1588" s="51"/>
    </row>
    <row r="1589" ht="15">
      <c r="T1589" s="51"/>
    </row>
    <row r="1590" ht="15">
      <c r="T1590" s="51"/>
    </row>
    <row r="1591" ht="15">
      <c r="T1591" s="51"/>
    </row>
    <row r="1592" ht="15">
      <c r="T1592" s="51"/>
    </row>
    <row r="1593" ht="15">
      <c r="T1593" s="51"/>
    </row>
    <row r="1594" ht="15">
      <c r="T1594" s="51"/>
    </row>
    <row r="1595" ht="15">
      <c r="T1595" s="51"/>
    </row>
    <row r="1596" ht="15">
      <c r="T1596" s="51"/>
    </row>
    <row r="1597" ht="15">
      <c r="T1597" s="51"/>
    </row>
    <row r="1598" ht="15">
      <c r="T1598" s="51"/>
    </row>
    <row r="1599" ht="15">
      <c r="T1599" s="51"/>
    </row>
    <row r="1600" ht="15">
      <c r="T1600" s="51"/>
    </row>
    <row r="1601" ht="15">
      <c r="T1601" s="51"/>
    </row>
    <row r="1602" ht="15">
      <c r="T1602" s="51"/>
    </row>
    <row r="1603" ht="15">
      <c r="T1603" s="51"/>
    </row>
    <row r="1604" ht="15">
      <c r="T1604" s="51"/>
    </row>
    <row r="1605" ht="15">
      <c r="T1605" s="51"/>
    </row>
    <row r="1606" ht="15">
      <c r="T1606" s="51"/>
    </row>
    <row r="1607" ht="15">
      <c r="T1607" s="51"/>
    </row>
    <row r="1608" ht="15">
      <c r="T1608" s="51"/>
    </row>
    <row r="1609" ht="15">
      <c r="T1609" s="51"/>
    </row>
    <row r="1610" ht="15">
      <c r="T1610" s="51"/>
    </row>
    <row r="1611" ht="15">
      <c r="T1611" s="51"/>
    </row>
    <row r="1612" ht="15">
      <c r="T1612" s="51"/>
    </row>
    <row r="1613" ht="15">
      <c r="T1613" s="51"/>
    </row>
    <row r="1614" ht="15">
      <c r="T1614" s="51"/>
    </row>
    <row r="1615" ht="15">
      <c r="T1615" s="51"/>
    </row>
    <row r="1616" ht="15">
      <c r="T1616" s="51"/>
    </row>
    <row r="1617" ht="15">
      <c r="T1617" s="51"/>
    </row>
    <row r="1618" ht="15">
      <c r="T1618" s="51"/>
    </row>
    <row r="1619" ht="15">
      <c r="T1619" s="51"/>
    </row>
    <row r="1620" ht="15">
      <c r="T1620" s="51"/>
    </row>
    <row r="1621" ht="15">
      <c r="T1621" s="51"/>
    </row>
    <row r="1622" ht="15">
      <c r="T1622" s="51"/>
    </row>
    <row r="1623" ht="15">
      <c r="T1623" s="51"/>
    </row>
    <row r="1624" ht="15">
      <c r="T1624" s="51"/>
    </row>
    <row r="1625" ht="15">
      <c r="T1625" s="51"/>
    </row>
    <row r="1626" ht="15">
      <c r="T1626" s="51"/>
    </row>
    <row r="1627" ht="15">
      <c r="T1627" s="51"/>
    </row>
    <row r="1628" ht="15">
      <c r="T1628" s="51"/>
    </row>
    <row r="1629" ht="15">
      <c r="T1629" s="51"/>
    </row>
    <row r="1630" ht="15">
      <c r="T1630" s="51"/>
    </row>
    <row r="1631" ht="15">
      <c r="T1631" s="51"/>
    </row>
    <row r="1632" ht="15">
      <c r="T1632" s="51"/>
    </row>
    <row r="1633" ht="15">
      <c r="T1633" s="51"/>
    </row>
    <row r="1634" ht="15">
      <c r="T1634" s="51"/>
    </row>
    <row r="1635" ht="15">
      <c r="T1635" s="51"/>
    </row>
    <row r="1636" ht="15">
      <c r="T1636" s="51"/>
    </row>
    <row r="1637" ht="15">
      <c r="T1637" s="51"/>
    </row>
    <row r="1638" ht="15">
      <c r="T1638" s="51"/>
    </row>
    <row r="1639" ht="15">
      <c r="T1639" s="51"/>
    </row>
    <row r="1640" ht="15">
      <c r="T1640" s="51"/>
    </row>
    <row r="1641" ht="15">
      <c r="T1641" s="51"/>
    </row>
    <row r="1642" ht="15">
      <c r="T1642" s="51"/>
    </row>
    <row r="1643" ht="15">
      <c r="T1643" s="51"/>
    </row>
    <row r="1644" ht="15">
      <c r="T1644" s="51"/>
    </row>
    <row r="1645" ht="15">
      <c r="T1645" s="51"/>
    </row>
    <row r="1646" ht="15">
      <c r="T1646" s="51"/>
    </row>
    <row r="1647" ht="15">
      <c r="T1647" s="51"/>
    </row>
    <row r="1648" ht="15">
      <c r="T1648" s="51"/>
    </row>
    <row r="1649" ht="15">
      <c r="T1649" s="51"/>
    </row>
    <row r="1650" ht="15">
      <c r="T1650" s="51"/>
    </row>
    <row r="1651" ht="15">
      <c r="T1651" s="51"/>
    </row>
    <row r="1652" ht="15">
      <c r="T1652" s="51"/>
    </row>
    <row r="1653" ht="15">
      <c r="T1653" s="51"/>
    </row>
    <row r="1654" ht="15">
      <c r="T1654" s="51"/>
    </row>
    <row r="1655" ht="15">
      <c r="T1655" s="51"/>
    </row>
    <row r="1656" ht="15">
      <c r="T1656" s="51"/>
    </row>
    <row r="1657" ht="15">
      <c r="T1657" s="51"/>
    </row>
    <row r="1658" ht="15">
      <c r="T1658" s="51"/>
    </row>
    <row r="1659" ht="15">
      <c r="T1659" s="51"/>
    </row>
    <row r="1660" ht="15">
      <c r="T1660" s="51"/>
    </row>
    <row r="1661" ht="15">
      <c r="T1661" s="51"/>
    </row>
    <row r="1662" ht="15">
      <c r="T1662" s="51"/>
    </row>
    <row r="1663" ht="15">
      <c r="T1663" s="51"/>
    </row>
    <row r="1664" ht="15">
      <c r="T1664" s="51"/>
    </row>
    <row r="1665" ht="15">
      <c r="T1665" s="51"/>
    </row>
    <row r="1666" ht="15">
      <c r="T1666" s="51"/>
    </row>
    <row r="1667" ht="15">
      <c r="T1667" s="51"/>
    </row>
    <row r="1668" ht="15">
      <c r="T1668" s="51"/>
    </row>
    <row r="1669" ht="15">
      <c r="T1669" s="51"/>
    </row>
    <row r="1670" ht="15">
      <c r="T1670" s="51"/>
    </row>
    <row r="1671" ht="15">
      <c r="T1671" s="51"/>
    </row>
    <row r="1672" ht="15">
      <c r="T1672" s="51"/>
    </row>
    <row r="1673" ht="15">
      <c r="T1673" s="51"/>
    </row>
    <row r="1674" ht="15">
      <c r="T1674" s="51"/>
    </row>
    <row r="1675" ht="15">
      <c r="T1675" s="51"/>
    </row>
    <row r="1676" ht="15">
      <c r="T1676" s="51"/>
    </row>
    <row r="1677" ht="15">
      <c r="T1677" s="51"/>
    </row>
    <row r="1678" ht="15">
      <c r="T1678" s="51"/>
    </row>
    <row r="1679" ht="15">
      <c r="T1679" s="51"/>
    </row>
    <row r="1680" ht="15">
      <c r="T1680" s="51"/>
    </row>
    <row r="1681" ht="15">
      <c r="T1681" s="51"/>
    </row>
    <row r="1682" ht="15">
      <c r="T1682" s="51"/>
    </row>
    <row r="1683" ht="15">
      <c r="T1683" s="51"/>
    </row>
    <row r="1684" ht="15">
      <c r="T1684" s="51"/>
    </row>
    <row r="1685" ht="15">
      <c r="T1685" s="51"/>
    </row>
    <row r="1686" ht="15">
      <c r="T1686" s="51"/>
    </row>
    <row r="1687" ht="15">
      <c r="T1687" s="51"/>
    </row>
    <row r="1688" ht="15">
      <c r="T1688" s="51"/>
    </row>
    <row r="1689" ht="15">
      <c r="T1689" s="51"/>
    </row>
    <row r="1690" ht="15">
      <c r="T1690" s="51"/>
    </row>
    <row r="1691" ht="15">
      <c r="T1691" s="51"/>
    </row>
    <row r="1692" ht="15">
      <c r="T1692" s="51"/>
    </row>
    <row r="1693" ht="15">
      <c r="T1693" s="51"/>
    </row>
    <row r="1694" ht="15">
      <c r="T1694" s="51"/>
    </row>
    <row r="1695" ht="15">
      <c r="T1695" s="51"/>
    </row>
    <row r="1696" ht="15">
      <c r="T1696" s="51"/>
    </row>
    <row r="1697" ht="15">
      <c r="T1697" s="51"/>
    </row>
    <row r="1698" ht="15">
      <c r="T1698" s="51"/>
    </row>
    <row r="1699" ht="15">
      <c r="T1699" s="51"/>
    </row>
    <row r="1700" ht="15">
      <c r="T1700" s="51"/>
    </row>
    <row r="1701" ht="15">
      <c r="T1701" s="51"/>
    </row>
    <row r="1702" ht="15">
      <c r="T1702" s="51"/>
    </row>
    <row r="1703" ht="15">
      <c r="T1703" s="51"/>
    </row>
    <row r="1704" ht="15">
      <c r="T1704" s="51"/>
    </row>
    <row r="1705" ht="15">
      <c r="T1705" s="51"/>
    </row>
    <row r="1706" ht="15">
      <c r="T1706" s="51"/>
    </row>
    <row r="1707" ht="15">
      <c r="T1707" s="51"/>
    </row>
    <row r="1708" ht="15">
      <c r="T1708" s="51"/>
    </row>
    <row r="1709" ht="15">
      <c r="T1709" s="51"/>
    </row>
    <row r="1710" ht="15">
      <c r="T1710" s="51"/>
    </row>
    <row r="1711" ht="15">
      <c r="T1711" s="51"/>
    </row>
    <row r="1712" ht="15">
      <c r="T1712" s="51"/>
    </row>
    <row r="1713" ht="15">
      <c r="T1713" s="51"/>
    </row>
    <row r="1714" ht="15">
      <c r="T1714" s="51"/>
    </row>
    <row r="1715" ht="15">
      <c r="T1715" s="51"/>
    </row>
    <row r="1716" ht="15">
      <c r="T1716" s="51"/>
    </row>
    <row r="1717" ht="15">
      <c r="T1717" s="51"/>
    </row>
    <row r="1718" ht="15">
      <c r="T1718" s="51"/>
    </row>
    <row r="1719" ht="15">
      <c r="T1719" s="51"/>
    </row>
    <row r="1720" ht="15">
      <c r="T1720" s="51"/>
    </row>
    <row r="1721" ht="15">
      <c r="T1721" s="51"/>
    </row>
    <row r="1722" ht="15">
      <c r="T1722" s="51"/>
    </row>
    <row r="1723" ht="15">
      <c r="T1723" s="51"/>
    </row>
    <row r="1724" ht="15">
      <c r="T1724" s="51"/>
    </row>
    <row r="1725" ht="15">
      <c r="T1725" s="51"/>
    </row>
    <row r="1726" ht="15">
      <c r="T1726" s="51"/>
    </row>
    <row r="1727" ht="15">
      <c r="T1727" s="51"/>
    </row>
    <row r="1728" ht="15">
      <c r="T1728" s="51"/>
    </row>
    <row r="1729" ht="15">
      <c r="T1729" s="51"/>
    </row>
    <row r="1730" ht="15">
      <c r="T1730" s="51"/>
    </row>
    <row r="1731" ht="15">
      <c r="T1731" s="51"/>
    </row>
    <row r="1732" ht="15">
      <c r="T1732" s="51"/>
    </row>
    <row r="1733" ht="15">
      <c r="T1733" s="51"/>
    </row>
    <row r="1734" ht="15">
      <c r="T1734" s="51"/>
    </row>
    <row r="1735" ht="15">
      <c r="T1735" s="51"/>
    </row>
    <row r="1736" ht="15">
      <c r="T1736" s="51"/>
    </row>
    <row r="1737" ht="15">
      <c r="T1737" s="51"/>
    </row>
    <row r="1738" ht="15">
      <c r="T1738" s="51"/>
    </row>
    <row r="1739" ht="15">
      <c r="T1739" s="51"/>
    </row>
    <row r="1740" ht="15">
      <c r="T1740" s="51"/>
    </row>
    <row r="1741" ht="15">
      <c r="T1741" s="51"/>
    </row>
    <row r="1742" ht="15">
      <c r="T1742" s="51"/>
    </row>
    <row r="1743" ht="15">
      <c r="T1743" s="51"/>
    </row>
    <row r="1744" ht="15">
      <c r="T1744" s="51"/>
    </row>
    <row r="1745" ht="15">
      <c r="T1745" s="51"/>
    </row>
    <row r="1746" ht="15">
      <c r="T1746" s="51"/>
    </row>
    <row r="1747" ht="15">
      <c r="T1747" s="51"/>
    </row>
    <row r="1748" ht="15">
      <c r="T1748" s="51"/>
    </row>
    <row r="1749" ht="15">
      <c r="T1749" s="51"/>
    </row>
    <row r="1750" ht="15">
      <c r="T1750" s="51"/>
    </row>
    <row r="1751" ht="15">
      <c r="T1751" s="51"/>
    </row>
    <row r="1752" ht="15">
      <c r="T1752" s="51"/>
    </row>
    <row r="1753" ht="15">
      <c r="T1753" s="51"/>
    </row>
    <row r="1754" ht="15">
      <c r="T1754" s="51"/>
    </row>
    <row r="1755" ht="15">
      <c r="T1755" s="51"/>
    </row>
    <row r="1756" ht="15">
      <c r="T1756" s="51"/>
    </row>
    <row r="1757" ht="15">
      <c r="T1757" s="51"/>
    </row>
    <row r="1758" ht="15">
      <c r="T1758" s="51"/>
    </row>
    <row r="1759" ht="15">
      <c r="T1759" s="51"/>
    </row>
    <row r="1760" ht="15">
      <c r="T1760" s="51"/>
    </row>
    <row r="1761" ht="15">
      <c r="T1761" s="51"/>
    </row>
    <row r="1762" ht="15">
      <c r="T1762" s="51"/>
    </row>
    <row r="1763" ht="15">
      <c r="T1763" s="51"/>
    </row>
    <row r="1764" ht="15">
      <c r="T1764" s="51"/>
    </row>
    <row r="1765" ht="15">
      <c r="T1765" s="51"/>
    </row>
    <row r="1766" ht="15">
      <c r="T1766" s="51"/>
    </row>
    <row r="1767" ht="15">
      <c r="T1767" s="51"/>
    </row>
    <row r="1768" ht="15">
      <c r="T1768" s="51"/>
    </row>
    <row r="1769" ht="15">
      <c r="T1769" s="51"/>
    </row>
    <row r="1770" ht="15">
      <c r="T1770" s="51"/>
    </row>
    <row r="1771" ht="15">
      <c r="T1771" s="51"/>
    </row>
    <row r="1772" ht="15">
      <c r="T1772" s="51"/>
    </row>
    <row r="1773" ht="15">
      <c r="T1773" s="51"/>
    </row>
    <row r="1774" ht="15">
      <c r="T1774" s="51"/>
    </row>
    <row r="1775" ht="15">
      <c r="T1775" s="51"/>
    </row>
    <row r="1776" ht="15">
      <c r="T1776" s="51"/>
    </row>
    <row r="1777" ht="15">
      <c r="T1777" s="51"/>
    </row>
    <row r="1778" ht="15">
      <c r="T1778" s="51"/>
    </row>
    <row r="1779" ht="15">
      <c r="T1779" s="51"/>
    </row>
    <row r="1780" ht="15">
      <c r="T1780" s="51"/>
    </row>
    <row r="1781" ht="15">
      <c r="T1781" s="51"/>
    </row>
    <row r="1782" ht="15">
      <c r="T1782" s="51"/>
    </row>
    <row r="1783" ht="15">
      <c r="T1783" s="51"/>
    </row>
    <row r="1784" ht="15">
      <c r="T1784" s="51"/>
    </row>
    <row r="1785" ht="15">
      <c r="T1785" s="51"/>
    </row>
    <row r="1786" ht="15">
      <c r="T1786" s="51"/>
    </row>
    <row r="1787" ht="15">
      <c r="T1787" s="51"/>
    </row>
    <row r="1788" ht="15">
      <c r="T1788" s="51"/>
    </row>
    <row r="1789" ht="15">
      <c r="T1789" s="51"/>
    </row>
    <row r="1790" ht="15">
      <c r="T1790" s="51"/>
    </row>
    <row r="1791" ht="15">
      <c r="T1791" s="51"/>
    </row>
    <row r="1792" ht="15">
      <c r="T1792" s="51"/>
    </row>
    <row r="1793" ht="15">
      <c r="T1793" s="51"/>
    </row>
    <row r="1794" ht="15">
      <c r="T1794" s="51"/>
    </row>
    <row r="1795" ht="15">
      <c r="T1795" s="51"/>
    </row>
    <row r="1796" ht="15">
      <c r="T1796" s="51"/>
    </row>
    <row r="1797" ht="15">
      <c r="T1797" s="51"/>
    </row>
    <row r="1798" ht="15">
      <c r="T1798" s="51"/>
    </row>
    <row r="1799" ht="15">
      <c r="T1799" s="51"/>
    </row>
    <row r="1800" ht="15">
      <c r="T1800" s="51"/>
    </row>
    <row r="1801" ht="15">
      <c r="T1801" s="51"/>
    </row>
    <row r="1802" ht="15">
      <c r="T1802" s="51"/>
    </row>
    <row r="1803" ht="15">
      <c r="T1803" s="51"/>
    </row>
    <row r="1804" ht="15">
      <c r="T1804" s="51"/>
    </row>
    <row r="1805" ht="15">
      <c r="T1805" s="51"/>
    </row>
    <row r="1806" ht="15">
      <c r="T1806" s="51"/>
    </row>
    <row r="1807" ht="15">
      <c r="T1807" s="51"/>
    </row>
    <row r="1808" ht="15">
      <c r="T1808" s="51"/>
    </row>
    <row r="1809" ht="15">
      <c r="T1809" s="51"/>
    </row>
    <row r="1810" ht="15">
      <c r="T1810" s="51"/>
    </row>
    <row r="1811" ht="15">
      <c r="T1811" s="51"/>
    </row>
    <row r="1812" ht="15">
      <c r="T1812" s="51"/>
    </row>
    <row r="1813" ht="15">
      <c r="T1813" s="51"/>
    </row>
    <row r="1814" ht="15">
      <c r="T1814" s="51"/>
    </row>
    <row r="1815" ht="15">
      <c r="T1815" s="51"/>
    </row>
    <row r="1816" ht="15">
      <c r="T1816" s="51"/>
    </row>
    <row r="1817" ht="15">
      <c r="T1817" s="51"/>
    </row>
    <row r="1818" ht="15">
      <c r="T1818" s="51"/>
    </row>
    <row r="1819" ht="15">
      <c r="T1819" s="51"/>
    </row>
    <row r="1820" ht="15">
      <c r="T1820" s="51"/>
    </row>
    <row r="1821" ht="15">
      <c r="T1821" s="51"/>
    </row>
    <row r="1822" ht="15">
      <c r="T1822" s="51"/>
    </row>
    <row r="1823" ht="15">
      <c r="T1823" s="51"/>
    </row>
    <row r="1824" ht="15">
      <c r="T1824" s="51"/>
    </row>
    <row r="1825" ht="15">
      <c r="T1825" s="51"/>
    </row>
    <row r="1826" ht="15">
      <c r="T1826" s="51"/>
    </row>
    <row r="1827" ht="15">
      <c r="T1827" s="51"/>
    </row>
    <row r="1828" ht="15">
      <c r="T1828" s="51"/>
    </row>
    <row r="1829" ht="15">
      <c r="T1829" s="51"/>
    </row>
    <row r="1830" ht="15">
      <c r="T1830" s="51"/>
    </row>
    <row r="1831" ht="15">
      <c r="T1831" s="51"/>
    </row>
    <row r="1832" ht="15">
      <c r="T1832" s="51"/>
    </row>
    <row r="1833" ht="15">
      <c r="T1833" s="51"/>
    </row>
    <row r="1834" ht="15">
      <c r="T1834" s="51"/>
    </row>
    <row r="1835" ht="15">
      <c r="T1835" s="51"/>
    </row>
    <row r="1836" ht="15">
      <c r="T1836" s="51"/>
    </row>
    <row r="1837" ht="15">
      <c r="T1837" s="51"/>
    </row>
    <row r="1838" ht="15">
      <c r="T1838" s="51"/>
    </row>
    <row r="1839" ht="15">
      <c r="T1839" s="51"/>
    </row>
    <row r="1840" ht="15">
      <c r="T1840" s="51"/>
    </row>
    <row r="1841" ht="15">
      <c r="T1841" s="51"/>
    </row>
    <row r="1842" ht="15">
      <c r="T1842" s="51"/>
    </row>
    <row r="1843" ht="15">
      <c r="T1843" s="51"/>
    </row>
    <row r="1844" ht="15">
      <c r="T1844" s="51"/>
    </row>
    <row r="1845" ht="15">
      <c r="T1845" s="51"/>
    </row>
    <row r="1846" ht="15">
      <c r="T1846" s="51"/>
    </row>
    <row r="1847" ht="15">
      <c r="T1847" s="51"/>
    </row>
    <row r="1848" ht="15">
      <c r="T1848" s="51"/>
    </row>
    <row r="1849" ht="15">
      <c r="T1849" s="51"/>
    </row>
    <row r="1850" ht="15">
      <c r="T1850" s="51"/>
    </row>
    <row r="1851" ht="15">
      <c r="T1851" s="51"/>
    </row>
    <row r="1852" ht="15">
      <c r="T1852" s="51"/>
    </row>
    <row r="1853" ht="15">
      <c r="T1853" s="51"/>
    </row>
    <row r="1854" ht="15">
      <c r="T1854" s="51"/>
    </row>
    <row r="1855" ht="15">
      <c r="T1855" s="51"/>
    </row>
    <row r="1856" ht="15">
      <c r="T1856" s="51"/>
    </row>
    <row r="1857" ht="15">
      <c r="T1857" s="51"/>
    </row>
    <row r="1858" ht="15">
      <c r="T1858" s="51"/>
    </row>
    <row r="1859" ht="15">
      <c r="T1859" s="51"/>
    </row>
    <row r="1860" ht="15">
      <c r="T1860" s="51"/>
    </row>
    <row r="1861" ht="15">
      <c r="T1861" s="51"/>
    </row>
    <row r="1862" ht="15">
      <c r="T1862" s="51"/>
    </row>
    <row r="1863" ht="15">
      <c r="T1863" s="51"/>
    </row>
    <row r="1864" ht="15">
      <c r="T1864" s="51"/>
    </row>
    <row r="1865" ht="15">
      <c r="T1865" s="51"/>
    </row>
    <row r="1866" ht="15">
      <c r="T1866" s="51"/>
    </row>
    <row r="1867" ht="15">
      <c r="T1867" s="51"/>
    </row>
    <row r="1868" ht="15">
      <c r="T1868" s="51"/>
    </row>
    <row r="1869" ht="15">
      <c r="T1869" s="51"/>
    </row>
    <row r="1870" ht="15">
      <c r="T1870" s="51"/>
    </row>
    <row r="1871" ht="15">
      <c r="T1871" s="51"/>
    </row>
    <row r="1872" ht="15">
      <c r="T1872" s="51"/>
    </row>
    <row r="1873" ht="15">
      <c r="T1873" s="51"/>
    </row>
    <row r="1874" ht="15">
      <c r="T1874" s="51"/>
    </row>
    <row r="1875" ht="15">
      <c r="T1875" s="51"/>
    </row>
    <row r="1876" ht="15">
      <c r="T1876" s="51"/>
    </row>
    <row r="1877" ht="15">
      <c r="T1877" s="51"/>
    </row>
    <row r="1878" ht="15">
      <c r="T1878" s="51"/>
    </row>
    <row r="1879" ht="15">
      <c r="T1879" s="51"/>
    </row>
    <row r="1880" ht="15">
      <c r="T1880" s="51"/>
    </row>
    <row r="1881" ht="15">
      <c r="T1881" s="51"/>
    </row>
    <row r="1882" ht="15">
      <c r="T1882" s="51"/>
    </row>
    <row r="1883" ht="15">
      <c r="T1883" s="51"/>
    </row>
    <row r="1884" ht="15">
      <c r="T1884" s="51"/>
    </row>
    <row r="1885" ht="15">
      <c r="T1885" s="51"/>
    </row>
    <row r="1886" ht="15">
      <c r="T1886" s="51"/>
    </row>
    <row r="1887" ht="15">
      <c r="T1887" s="51"/>
    </row>
    <row r="1888" ht="15">
      <c r="T1888" s="51"/>
    </row>
    <row r="1889" ht="15">
      <c r="T1889" s="51"/>
    </row>
    <row r="1890" ht="15">
      <c r="T1890" s="51"/>
    </row>
    <row r="1891" ht="15">
      <c r="T1891" s="51"/>
    </row>
    <row r="1892" ht="15">
      <c r="T1892" s="51"/>
    </row>
    <row r="1893" ht="15">
      <c r="T1893" s="51"/>
    </row>
    <row r="1894" ht="15">
      <c r="T1894" s="51"/>
    </row>
    <row r="1895" ht="15">
      <c r="T1895" s="51"/>
    </row>
    <row r="1896" ht="15">
      <c r="T1896" s="51"/>
    </row>
    <row r="1897" ht="15">
      <c r="T1897" s="51"/>
    </row>
    <row r="1898" ht="15">
      <c r="T1898" s="51"/>
    </row>
    <row r="1899" ht="15">
      <c r="T1899" s="51"/>
    </row>
    <row r="1900" ht="15">
      <c r="T1900" s="51"/>
    </row>
    <row r="1901" ht="15">
      <c r="T1901" s="51"/>
    </row>
    <row r="1902" ht="15">
      <c r="T1902" s="51"/>
    </row>
    <row r="1903" ht="15">
      <c r="T1903" s="51"/>
    </row>
    <row r="1904" ht="15">
      <c r="T1904" s="51"/>
    </row>
    <row r="1905" ht="15">
      <c r="T1905" s="51"/>
    </row>
    <row r="1906" ht="15">
      <c r="T1906" s="51"/>
    </row>
    <row r="1907" ht="15">
      <c r="T1907" s="51"/>
    </row>
    <row r="1908" ht="15">
      <c r="T1908" s="51"/>
    </row>
    <row r="1909" ht="15">
      <c r="T1909" s="51"/>
    </row>
    <row r="1910" ht="15">
      <c r="T1910" s="51"/>
    </row>
    <row r="1911" ht="15">
      <c r="T1911" s="51"/>
    </row>
    <row r="1912" ht="15">
      <c r="T1912" s="51"/>
    </row>
    <row r="1913" ht="15">
      <c r="T1913" s="51"/>
    </row>
    <row r="1914" ht="15">
      <c r="T1914" s="51"/>
    </row>
    <row r="1915" ht="15">
      <c r="T1915" s="51"/>
    </row>
    <row r="1916" ht="15">
      <c r="T1916" s="51"/>
    </row>
    <row r="1917" ht="15">
      <c r="T1917" s="51"/>
    </row>
    <row r="1918" ht="15">
      <c r="T1918" s="51"/>
    </row>
    <row r="1919" ht="15">
      <c r="T1919" s="51"/>
    </row>
    <row r="1920" ht="15">
      <c r="T1920" s="51"/>
    </row>
    <row r="1921" ht="15">
      <c r="T1921" s="51"/>
    </row>
    <row r="1922" ht="15">
      <c r="T1922" s="51"/>
    </row>
    <row r="1923" ht="15">
      <c r="T1923" s="51"/>
    </row>
    <row r="1924" ht="15">
      <c r="T1924" s="51"/>
    </row>
    <row r="1925" ht="15">
      <c r="T1925" s="51"/>
    </row>
    <row r="1926" ht="15">
      <c r="T1926" s="51"/>
    </row>
    <row r="1927" ht="15">
      <c r="T1927" s="51"/>
    </row>
    <row r="1928" ht="15">
      <c r="T1928" s="51"/>
    </row>
    <row r="1929" ht="15">
      <c r="T1929" s="51"/>
    </row>
    <row r="1930" ht="15">
      <c r="T1930" s="51"/>
    </row>
    <row r="1931" ht="15">
      <c r="T1931" s="51"/>
    </row>
    <row r="1932" ht="15">
      <c r="T1932" s="51"/>
    </row>
    <row r="1933" ht="15">
      <c r="T1933" s="51"/>
    </row>
    <row r="1934" ht="15">
      <c r="T1934" s="51"/>
    </row>
    <row r="1935" ht="15">
      <c r="T1935" s="51"/>
    </row>
    <row r="1936" ht="15">
      <c r="T1936" s="51"/>
    </row>
    <row r="1937" ht="15">
      <c r="T1937" s="51"/>
    </row>
    <row r="1938" ht="15">
      <c r="T1938" s="51"/>
    </row>
    <row r="1939" ht="15">
      <c r="T1939" s="51"/>
    </row>
    <row r="1940" ht="15">
      <c r="T1940" s="51"/>
    </row>
    <row r="1941" ht="15">
      <c r="T1941" s="51"/>
    </row>
    <row r="1942" ht="15">
      <c r="T1942" s="51"/>
    </row>
    <row r="1943" ht="15">
      <c r="T1943" s="51"/>
    </row>
    <row r="1944" ht="15">
      <c r="T1944" s="51"/>
    </row>
    <row r="1945" ht="15">
      <c r="T1945" s="51"/>
    </row>
    <row r="1946" ht="15">
      <c r="T1946" s="51"/>
    </row>
    <row r="1947" ht="15">
      <c r="T1947" s="51"/>
    </row>
    <row r="1948" ht="15">
      <c r="T1948" s="51"/>
    </row>
    <row r="1949" ht="15">
      <c r="T1949" s="51"/>
    </row>
    <row r="1950" ht="15">
      <c r="T1950" s="51"/>
    </row>
    <row r="1951" ht="15">
      <c r="T1951" s="51"/>
    </row>
    <row r="1952" ht="15">
      <c r="T1952" s="51"/>
    </row>
    <row r="1953" ht="15">
      <c r="T1953" s="51"/>
    </row>
    <row r="1954" ht="15">
      <c r="T1954" s="51"/>
    </row>
    <row r="1955" ht="15">
      <c r="T1955" s="51"/>
    </row>
    <row r="1956" ht="15">
      <c r="T1956" s="51"/>
    </row>
    <row r="1957" ht="15">
      <c r="T1957" s="51"/>
    </row>
    <row r="1958" ht="15">
      <c r="T1958" s="51"/>
    </row>
    <row r="1959" ht="15">
      <c r="T1959" s="51"/>
    </row>
    <row r="1960" ht="15">
      <c r="T1960" s="51"/>
    </row>
    <row r="1961" ht="15">
      <c r="T1961" s="51"/>
    </row>
    <row r="1962" ht="15">
      <c r="T1962" s="51"/>
    </row>
    <row r="1963" ht="15">
      <c r="T1963" s="51"/>
    </row>
    <row r="1964" ht="15">
      <c r="T1964" s="51"/>
    </row>
    <row r="1965" ht="15">
      <c r="T1965" s="51"/>
    </row>
    <row r="1966" ht="15">
      <c r="T1966" s="51"/>
    </row>
    <row r="1967" ht="15">
      <c r="T1967" s="51"/>
    </row>
    <row r="1968" ht="15">
      <c r="T1968" s="51"/>
    </row>
    <row r="1969" ht="15">
      <c r="T1969" s="51"/>
    </row>
    <row r="1970" ht="15">
      <c r="T1970" s="51"/>
    </row>
    <row r="1971" ht="15">
      <c r="T1971" s="51"/>
    </row>
    <row r="1972" ht="15">
      <c r="T1972" s="51"/>
    </row>
    <row r="1973" ht="15">
      <c r="T1973" s="51"/>
    </row>
    <row r="1974" ht="15">
      <c r="T1974" s="51"/>
    </row>
    <row r="1975" ht="15">
      <c r="T1975" s="51"/>
    </row>
    <row r="1976" ht="15">
      <c r="T1976" s="51"/>
    </row>
    <row r="1977" ht="15">
      <c r="T1977" s="51"/>
    </row>
    <row r="1978" ht="15">
      <c r="T1978" s="51"/>
    </row>
    <row r="1979" ht="15">
      <c r="T1979" s="51"/>
    </row>
    <row r="1980" ht="15">
      <c r="T1980" s="51"/>
    </row>
    <row r="1981" ht="15">
      <c r="T1981" s="51"/>
    </row>
    <row r="1982" ht="15">
      <c r="T1982" s="51"/>
    </row>
    <row r="1983" ht="15">
      <c r="T1983" s="51"/>
    </row>
    <row r="1984" ht="15">
      <c r="T1984" s="51"/>
    </row>
    <row r="1985" ht="15">
      <c r="T1985" s="51"/>
    </row>
    <row r="1986" ht="15">
      <c r="T1986" s="51"/>
    </row>
    <row r="1987" ht="15">
      <c r="T1987" s="51"/>
    </row>
    <row r="1988" ht="15">
      <c r="T1988" s="51"/>
    </row>
    <row r="1989" ht="15">
      <c r="T1989" s="51"/>
    </row>
    <row r="1990" ht="15">
      <c r="T1990" s="51"/>
    </row>
    <row r="1991" ht="15">
      <c r="T1991" s="51"/>
    </row>
    <row r="1992" ht="15">
      <c r="T1992" s="51"/>
    </row>
    <row r="1993" ht="15">
      <c r="T1993" s="51"/>
    </row>
    <row r="1994" ht="15">
      <c r="T1994" s="51"/>
    </row>
    <row r="1995" ht="15">
      <c r="T1995" s="51"/>
    </row>
    <row r="1996" ht="15">
      <c r="T1996" s="51"/>
    </row>
    <row r="1997" ht="15">
      <c r="T1997" s="51"/>
    </row>
    <row r="1998" ht="15">
      <c r="T1998" s="51"/>
    </row>
    <row r="1999" ht="15">
      <c r="T1999" s="51"/>
    </row>
    <row r="2000" ht="15">
      <c r="T2000" s="51"/>
    </row>
    <row r="2001" ht="15">
      <c r="T2001" s="51"/>
    </row>
    <row r="2002" ht="15">
      <c r="T2002" s="51"/>
    </row>
    <row r="2003" ht="15">
      <c r="T2003" s="51"/>
    </row>
    <row r="2004" ht="15">
      <c r="T2004" s="51"/>
    </row>
    <row r="2005" ht="15">
      <c r="T2005" s="51"/>
    </row>
    <row r="2006" ht="15">
      <c r="T2006" s="51"/>
    </row>
    <row r="2007" ht="15">
      <c r="T2007" s="51"/>
    </row>
    <row r="2008" ht="15">
      <c r="T2008" s="51"/>
    </row>
    <row r="2009" ht="15">
      <c r="T2009" s="51"/>
    </row>
    <row r="2010" ht="15">
      <c r="T2010" s="51"/>
    </row>
    <row r="2011" ht="15">
      <c r="T2011" s="51"/>
    </row>
    <row r="2012" ht="15">
      <c r="T2012" s="51"/>
    </row>
    <row r="2013" ht="15">
      <c r="T2013" s="51"/>
    </row>
    <row r="2014" ht="15">
      <c r="T2014" s="51"/>
    </row>
    <row r="2015" ht="15">
      <c r="T2015" s="51"/>
    </row>
    <row r="2016" ht="15">
      <c r="T2016" s="51"/>
    </row>
    <row r="2017" ht="15">
      <c r="T2017" s="51"/>
    </row>
    <row r="2018" ht="15">
      <c r="T2018" s="51"/>
    </row>
    <row r="2019" ht="15">
      <c r="T2019" s="51"/>
    </row>
    <row r="2020" ht="15">
      <c r="T2020" s="51"/>
    </row>
    <row r="2021" ht="15">
      <c r="T2021" s="51"/>
    </row>
    <row r="2022" ht="15">
      <c r="T2022" s="51"/>
    </row>
    <row r="2023" ht="15">
      <c r="T2023" s="51"/>
    </row>
    <row r="2024" ht="15">
      <c r="T2024" s="51"/>
    </row>
    <row r="2025" ht="15">
      <c r="T2025" s="51"/>
    </row>
    <row r="2026" ht="15">
      <c r="T2026" s="51"/>
    </row>
    <row r="2027" ht="15">
      <c r="T2027" s="51"/>
    </row>
    <row r="2028" ht="15">
      <c r="T2028" s="51"/>
    </row>
    <row r="2029" ht="15">
      <c r="T2029" s="51"/>
    </row>
    <row r="2030" ht="15">
      <c r="T2030" s="51"/>
    </row>
    <row r="2031" ht="15">
      <c r="T2031" s="51"/>
    </row>
    <row r="2032" ht="15">
      <c r="T2032" s="51"/>
    </row>
    <row r="2033" ht="15">
      <c r="T2033" s="51"/>
    </row>
    <row r="2034" ht="15">
      <c r="T2034" s="51"/>
    </row>
    <row r="2035" ht="15">
      <c r="T2035" s="51"/>
    </row>
    <row r="2036" ht="15">
      <c r="T2036" s="51"/>
    </row>
    <row r="2037" ht="15">
      <c r="T2037" s="51"/>
    </row>
    <row r="2038" ht="15">
      <c r="T2038" s="51"/>
    </row>
    <row r="2039" ht="15">
      <c r="T2039" s="51"/>
    </row>
    <row r="2040" ht="15">
      <c r="T2040" s="51"/>
    </row>
    <row r="2041" ht="15">
      <c r="T2041" s="51"/>
    </row>
    <row r="2042" ht="15">
      <c r="T2042" s="51"/>
    </row>
    <row r="2043" ht="15">
      <c r="T2043" s="51"/>
    </row>
    <row r="2044" ht="15">
      <c r="T2044" s="51"/>
    </row>
    <row r="2045" ht="15">
      <c r="T2045" s="51"/>
    </row>
    <row r="2046" ht="15">
      <c r="T2046" s="51"/>
    </row>
    <row r="2047" ht="15">
      <c r="T2047" s="51"/>
    </row>
    <row r="2048" ht="15">
      <c r="T2048" s="51"/>
    </row>
    <row r="2049" ht="15">
      <c r="T2049" s="51"/>
    </row>
    <row r="2050" ht="15">
      <c r="T2050" s="51"/>
    </row>
    <row r="2051" ht="15">
      <c r="T2051" s="51"/>
    </row>
    <row r="2052" ht="15">
      <c r="T2052" s="51"/>
    </row>
    <row r="2053" ht="15">
      <c r="T2053" s="51"/>
    </row>
    <row r="2054" ht="15">
      <c r="T2054" s="51"/>
    </row>
    <row r="2055" ht="15">
      <c r="T2055" s="51"/>
    </row>
    <row r="2056" ht="15">
      <c r="T2056" s="51"/>
    </row>
    <row r="2057" ht="15">
      <c r="T2057" s="51"/>
    </row>
    <row r="2058" ht="15">
      <c r="T2058" s="51"/>
    </row>
    <row r="2059" ht="15">
      <c r="T2059" s="51"/>
    </row>
    <row r="2060" ht="15">
      <c r="T2060" s="51"/>
    </row>
    <row r="2061" ht="15">
      <c r="T2061" s="51"/>
    </row>
    <row r="2062" ht="15">
      <c r="T2062" s="51"/>
    </row>
    <row r="2063" ht="15">
      <c r="T2063" s="51"/>
    </row>
    <row r="2064" ht="15">
      <c r="T2064" s="51"/>
    </row>
    <row r="2065" ht="15">
      <c r="T2065" s="51"/>
    </row>
    <row r="2066" ht="15">
      <c r="T2066" s="51"/>
    </row>
    <row r="2067" ht="15">
      <c r="T2067" s="51"/>
    </row>
    <row r="2068" ht="15">
      <c r="T2068" s="51"/>
    </row>
    <row r="2069" ht="15">
      <c r="T2069" s="51"/>
    </row>
    <row r="2070" ht="15">
      <c r="T2070" s="51"/>
    </row>
    <row r="2071" ht="15">
      <c r="T2071" s="51"/>
    </row>
    <row r="2072" ht="15">
      <c r="T2072" s="51"/>
    </row>
    <row r="2073" ht="15">
      <c r="T2073" s="51"/>
    </row>
    <row r="2074" ht="15">
      <c r="T2074" s="51"/>
    </row>
    <row r="2075" ht="15">
      <c r="T2075" s="51"/>
    </row>
    <row r="2076" ht="15">
      <c r="T2076" s="51"/>
    </row>
    <row r="2077" ht="15">
      <c r="T2077" s="51"/>
    </row>
    <row r="2078" ht="15">
      <c r="T2078" s="51"/>
    </row>
    <row r="2079" ht="15">
      <c r="T2079" s="51"/>
    </row>
    <row r="2080" ht="15">
      <c r="T2080" s="51"/>
    </row>
    <row r="2081" ht="15">
      <c r="T2081" s="51"/>
    </row>
    <row r="2082" ht="15">
      <c r="T2082" s="51"/>
    </row>
    <row r="2083" ht="15">
      <c r="T2083" s="51"/>
    </row>
    <row r="2084" ht="15">
      <c r="T2084" s="51"/>
    </row>
    <row r="2085" ht="15">
      <c r="T2085" s="51"/>
    </row>
    <row r="2086" ht="15">
      <c r="T2086" s="51"/>
    </row>
    <row r="2087" ht="15">
      <c r="T2087" s="51"/>
    </row>
    <row r="2088" ht="15">
      <c r="T2088" s="51"/>
    </row>
    <row r="2089" ht="15">
      <c r="T2089" s="51"/>
    </row>
    <row r="2090" ht="15">
      <c r="T2090" s="51"/>
    </row>
    <row r="2091" ht="15">
      <c r="T2091" s="51"/>
    </row>
    <row r="2092" ht="15">
      <c r="T2092" s="51"/>
    </row>
    <row r="2093" ht="15">
      <c r="T2093" s="51"/>
    </row>
    <row r="2094" ht="15">
      <c r="T2094" s="51"/>
    </row>
    <row r="2095" ht="15">
      <c r="T2095" s="51"/>
    </row>
    <row r="2096" ht="15">
      <c r="T2096" s="51"/>
    </row>
    <row r="2097" ht="15">
      <c r="T2097" s="51"/>
    </row>
    <row r="2098" ht="15">
      <c r="T2098" s="51"/>
    </row>
    <row r="2099" ht="15">
      <c r="T2099" s="51"/>
    </row>
    <row r="2100" ht="15">
      <c r="T2100" s="51"/>
    </row>
    <row r="2101" ht="15">
      <c r="T2101" s="51"/>
    </row>
    <row r="2102" ht="15">
      <c r="T2102" s="51"/>
    </row>
    <row r="2103" ht="15">
      <c r="T2103" s="51"/>
    </row>
    <row r="2104" ht="15">
      <c r="T2104" s="51"/>
    </row>
    <row r="2105" ht="15">
      <c r="T2105" s="51"/>
    </row>
    <row r="2106" ht="15">
      <c r="T2106" s="51"/>
    </row>
    <row r="2107" ht="15">
      <c r="T2107" s="51"/>
    </row>
    <row r="2108" ht="15">
      <c r="T2108" s="51"/>
    </row>
    <row r="2109" ht="15">
      <c r="T2109" s="51"/>
    </row>
    <row r="2110" ht="15">
      <c r="T2110" s="51"/>
    </row>
    <row r="2111" ht="15">
      <c r="T2111" s="51"/>
    </row>
    <row r="2112" ht="15">
      <c r="T2112" s="51"/>
    </row>
    <row r="2113" ht="15">
      <c r="T2113" s="51"/>
    </row>
    <row r="2114" ht="15">
      <c r="T2114" s="51"/>
    </row>
    <row r="2115" ht="15">
      <c r="T2115" s="51"/>
    </row>
    <row r="2116" ht="15">
      <c r="T2116" s="51"/>
    </row>
    <row r="2117" ht="15">
      <c r="T2117" s="51"/>
    </row>
    <row r="2118" ht="15">
      <c r="T2118" s="51"/>
    </row>
    <row r="2119" ht="15">
      <c r="T2119" s="51"/>
    </row>
    <row r="2120" ht="15">
      <c r="T2120" s="51"/>
    </row>
    <row r="2121" ht="15">
      <c r="T2121" s="51"/>
    </row>
    <row r="2122" ht="15">
      <c r="T2122" s="51"/>
    </row>
    <row r="2123" ht="15">
      <c r="T2123" s="51"/>
    </row>
    <row r="2124" ht="15">
      <c r="T2124" s="51"/>
    </row>
    <row r="2125" ht="15">
      <c r="T2125" s="51"/>
    </row>
    <row r="2126" ht="15">
      <c r="T2126" s="51"/>
    </row>
    <row r="2127" ht="15">
      <c r="T2127" s="51"/>
    </row>
    <row r="2128" ht="15">
      <c r="T2128" s="51"/>
    </row>
    <row r="2129" ht="15">
      <c r="T2129" s="51"/>
    </row>
    <row r="2130" ht="15">
      <c r="T2130" s="51"/>
    </row>
    <row r="2131" ht="15">
      <c r="T2131" s="51"/>
    </row>
    <row r="2132" ht="15">
      <c r="T2132" s="51"/>
    </row>
    <row r="2133" ht="15">
      <c r="T2133" s="51"/>
    </row>
    <row r="2134" ht="15">
      <c r="T2134" s="51"/>
    </row>
    <row r="2135" ht="15">
      <c r="T2135" s="51"/>
    </row>
    <row r="2136" ht="15">
      <c r="T2136" s="51"/>
    </row>
    <row r="2137" ht="15">
      <c r="T2137" s="51"/>
    </row>
    <row r="2138" ht="15">
      <c r="T2138" s="51"/>
    </row>
    <row r="2139" ht="15">
      <c r="T2139" s="51"/>
    </row>
    <row r="2140" ht="15">
      <c r="T2140" s="51"/>
    </row>
    <row r="2141" ht="15">
      <c r="T2141" s="51"/>
    </row>
    <row r="2142" ht="15">
      <c r="T2142" s="51"/>
    </row>
    <row r="2143" ht="15">
      <c r="T2143" s="51"/>
    </row>
    <row r="2144" ht="15">
      <c r="T2144" s="51"/>
    </row>
    <row r="2145" ht="15">
      <c r="T2145" s="51"/>
    </row>
    <row r="2146" ht="15">
      <c r="T2146" s="51"/>
    </row>
    <row r="2147" ht="15">
      <c r="T2147" s="51"/>
    </row>
    <row r="2148" ht="15">
      <c r="T2148" s="51"/>
    </row>
    <row r="2149" ht="15">
      <c r="T2149" s="51"/>
    </row>
    <row r="2150" ht="15">
      <c r="T2150" s="51"/>
    </row>
    <row r="2151" ht="15">
      <c r="T2151" s="51"/>
    </row>
    <row r="2152" ht="15">
      <c r="T2152" s="51"/>
    </row>
    <row r="2153" ht="15">
      <c r="T2153" s="51"/>
    </row>
    <row r="2154" ht="15">
      <c r="T2154" s="51"/>
    </row>
    <row r="2155" ht="15">
      <c r="T2155" s="51"/>
    </row>
    <row r="2156" ht="15">
      <c r="T2156" s="51"/>
    </row>
    <row r="2157" ht="15">
      <c r="T2157" s="51"/>
    </row>
    <row r="2158" ht="15">
      <c r="T2158" s="51"/>
    </row>
    <row r="2159" ht="15">
      <c r="T2159" s="51"/>
    </row>
    <row r="2160" ht="15">
      <c r="T2160" s="51"/>
    </row>
    <row r="2161" ht="15">
      <c r="T2161" s="51"/>
    </row>
    <row r="2162" ht="15">
      <c r="T2162" s="51"/>
    </row>
    <row r="2163" ht="15">
      <c r="T2163" s="51"/>
    </row>
    <row r="2164" ht="15">
      <c r="T2164" s="51"/>
    </row>
    <row r="2165" ht="15">
      <c r="T2165" s="51"/>
    </row>
    <row r="2166" ht="15">
      <c r="T2166" s="51"/>
    </row>
    <row r="2167" ht="15">
      <c r="T2167" s="51"/>
    </row>
    <row r="2168" ht="15">
      <c r="T2168" s="51"/>
    </row>
    <row r="2169" ht="15">
      <c r="T2169" s="51"/>
    </row>
    <row r="2170" ht="15">
      <c r="T2170" s="51"/>
    </row>
    <row r="2171" ht="15">
      <c r="T2171" s="51"/>
    </row>
    <row r="2172" ht="15">
      <c r="T2172" s="51"/>
    </row>
    <row r="2173" ht="15">
      <c r="T2173" s="51"/>
    </row>
    <row r="2174" ht="15">
      <c r="T2174" s="51"/>
    </row>
    <row r="2175" ht="15">
      <c r="T2175" s="51"/>
    </row>
    <row r="2176" ht="15">
      <c r="T2176" s="51"/>
    </row>
    <row r="2177" ht="15">
      <c r="T2177" s="51"/>
    </row>
    <row r="2178" ht="15">
      <c r="T2178" s="51"/>
    </row>
    <row r="2179" ht="15">
      <c r="T2179" s="51"/>
    </row>
    <row r="2180" ht="15">
      <c r="T2180" s="51"/>
    </row>
    <row r="2181" ht="15">
      <c r="T2181" s="51"/>
    </row>
    <row r="2182" ht="15">
      <c r="T2182" s="51"/>
    </row>
    <row r="2183" ht="15">
      <c r="T2183" s="51"/>
    </row>
    <row r="2184" ht="15">
      <c r="T2184" s="51"/>
    </row>
    <row r="2185" ht="15">
      <c r="T2185" s="51"/>
    </row>
    <row r="2186" ht="15">
      <c r="T2186" s="51"/>
    </row>
    <row r="2187" ht="15">
      <c r="T2187" s="51"/>
    </row>
    <row r="2188" ht="15">
      <c r="T2188" s="51"/>
    </row>
    <row r="2189" ht="15">
      <c r="T2189" s="51"/>
    </row>
    <row r="2190" ht="15">
      <c r="T2190" s="51"/>
    </row>
    <row r="2191" ht="15">
      <c r="T2191" s="51"/>
    </row>
    <row r="2192" ht="15">
      <c r="T2192" s="51"/>
    </row>
    <row r="2193" ht="15">
      <c r="T2193" s="51"/>
    </row>
    <row r="2194" ht="15">
      <c r="T2194" s="51"/>
    </row>
    <row r="2195" ht="15">
      <c r="T2195" s="51"/>
    </row>
    <row r="2196" ht="15">
      <c r="T2196" s="51"/>
    </row>
    <row r="2197" ht="15">
      <c r="T2197" s="51"/>
    </row>
    <row r="2198" ht="15">
      <c r="T2198" s="51"/>
    </row>
    <row r="2199" ht="15">
      <c r="T2199" s="51"/>
    </row>
    <row r="2200" ht="15">
      <c r="T2200" s="51"/>
    </row>
    <row r="2201" ht="15">
      <c r="T2201" s="51"/>
    </row>
    <row r="2202" ht="15">
      <c r="T2202" s="51"/>
    </row>
    <row r="2203" ht="15">
      <c r="T2203" s="51"/>
    </row>
    <row r="2204" ht="15">
      <c r="T2204" s="51"/>
    </row>
    <row r="2205" ht="15">
      <c r="T2205" s="51"/>
    </row>
    <row r="2206" ht="15">
      <c r="T2206" s="51"/>
    </row>
    <row r="2207" ht="15">
      <c r="T2207" s="51"/>
    </row>
    <row r="2208" ht="15">
      <c r="T2208" s="51"/>
    </row>
    <row r="2209" ht="15">
      <c r="T2209" s="51"/>
    </row>
    <row r="2210" ht="15">
      <c r="T2210" s="51"/>
    </row>
    <row r="2211" ht="15">
      <c r="T2211" s="51"/>
    </row>
    <row r="2212" ht="15">
      <c r="T2212" s="51"/>
    </row>
    <row r="2213" ht="15">
      <c r="T2213" s="51"/>
    </row>
    <row r="2214" ht="15">
      <c r="T2214" s="51"/>
    </row>
    <row r="2215" ht="15">
      <c r="T2215" s="51"/>
    </row>
    <row r="2216" ht="15">
      <c r="T2216" s="51"/>
    </row>
    <row r="2217" ht="15">
      <c r="T2217" s="51"/>
    </row>
    <row r="2218" ht="15">
      <c r="T2218" s="51"/>
    </row>
    <row r="2219" ht="15">
      <c r="T2219" s="51"/>
    </row>
    <row r="2220" ht="15">
      <c r="T2220" s="51"/>
    </row>
    <row r="2221" ht="15">
      <c r="T2221" s="51"/>
    </row>
    <row r="2222" ht="15">
      <c r="T2222" s="51"/>
    </row>
    <row r="2223" ht="15">
      <c r="T2223" s="51"/>
    </row>
    <row r="2224" ht="15">
      <c r="T2224" s="51"/>
    </row>
    <row r="2225" ht="15">
      <c r="T2225" s="51"/>
    </row>
    <row r="2226" ht="15">
      <c r="T2226" s="51"/>
    </row>
    <row r="2227" ht="15">
      <c r="T2227" s="51"/>
    </row>
    <row r="2228" ht="15">
      <c r="T2228" s="51"/>
    </row>
    <row r="2229" ht="15">
      <c r="T2229" s="51"/>
    </row>
    <row r="2230" ht="15">
      <c r="T2230" s="51"/>
    </row>
    <row r="2231" ht="15">
      <c r="T2231" s="51"/>
    </row>
    <row r="2232" ht="15">
      <c r="T2232" s="51"/>
    </row>
    <row r="2233" ht="15">
      <c r="T2233" s="51"/>
    </row>
    <row r="2234" ht="15">
      <c r="T2234" s="51"/>
    </row>
    <row r="2235" ht="15">
      <c r="T2235" s="51"/>
    </row>
    <row r="2236" ht="15">
      <c r="T2236" s="51"/>
    </row>
    <row r="2237" ht="15">
      <c r="T2237" s="51"/>
    </row>
    <row r="2238" ht="15">
      <c r="T2238" s="51"/>
    </row>
    <row r="2239" ht="15">
      <c r="T2239" s="51"/>
    </row>
    <row r="2240" ht="15">
      <c r="T2240" s="51"/>
    </row>
    <row r="2241" ht="15">
      <c r="T2241" s="51"/>
    </row>
    <row r="2242" ht="15">
      <c r="T2242" s="51"/>
    </row>
    <row r="2243" ht="15">
      <c r="T2243" s="51"/>
    </row>
    <row r="2244" ht="15">
      <c r="T2244" s="51"/>
    </row>
    <row r="2245" ht="15">
      <c r="T2245" s="51"/>
    </row>
    <row r="2246" ht="15">
      <c r="T2246" s="51"/>
    </row>
    <row r="2247" ht="15">
      <c r="T2247" s="51"/>
    </row>
    <row r="2248" ht="15">
      <c r="T2248" s="51"/>
    </row>
    <row r="2249" ht="15">
      <c r="T2249" s="51"/>
    </row>
    <row r="2250" ht="15">
      <c r="T2250" s="51"/>
    </row>
    <row r="2251" ht="15">
      <c r="T2251" s="51"/>
    </row>
    <row r="2252" ht="15">
      <c r="T2252" s="51"/>
    </row>
    <row r="2253" ht="15">
      <c r="T2253" s="51"/>
    </row>
    <row r="2254" ht="15">
      <c r="T2254" s="51"/>
    </row>
    <row r="2255" ht="15">
      <c r="T2255" s="51"/>
    </row>
    <row r="2256" ht="15">
      <c r="T2256" s="51"/>
    </row>
    <row r="2257" ht="15">
      <c r="T2257" s="51"/>
    </row>
    <row r="2258" ht="15">
      <c r="T2258" s="51"/>
    </row>
    <row r="2259" ht="15">
      <c r="T2259" s="51"/>
    </row>
    <row r="2260" ht="15">
      <c r="T2260" s="51"/>
    </row>
    <row r="2261" ht="15">
      <c r="T2261" s="51"/>
    </row>
    <row r="2262" ht="15">
      <c r="T2262" s="51"/>
    </row>
    <row r="2263" ht="15">
      <c r="T2263" s="51"/>
    </row>
    <row r="2264" ht="15">
      <c r="T2264" s="51"/>
    </row>
    <row r="2265" ht="15">
      <c r="T2265" s="51"/>
    </row>
    <row r="2266" ht="15">
      <c r="T2266" s="51"/>
    </row>
    <row r="2267" ht="15">
      <c r="T2267" s="51"/>
    </row>
    <row r="2268" ht="15">
      <c r="T2268" s="51"/>
    </row>
    <row r="2269" ht="15">
      <c r="T2269" s="51"/>
    </row>
    <row r="2270" ht="15">
      <c r="T2270" s="51"/>
    </row>
    <row r="2271" ht="15">
      <c r="T2271" s="51"/>
    </row>
    <row r="2272" ht="15">
      <c r="T2272" s="51"/>
    </row>
    <row r="2273" ht="15">
      <c r="T2273" s="51"/>
    </row>
    <row r="2274" ht="15">
      <c r="T2274" s="51"/>
    </row>
    <row r="2275" ht="15">
      <c r="T2275" s="51"/>
    </row>
    <row r="2276" ht="15">
      <c r="T2276" s="51"/>
    </row>
    <row r="2277" ht="15">
      <c r="T2277" s="51"/>
    </row>
    <row r="2278" ht="15">
      <c r="T2278" s="51"/>
    </row>
    <row r="2279" ht="15">
      <c r="T2279" s="51"/>
    </row>
    <row r="2280" ht="15">
      <c r="T2280" s="51"/>
    </row>
    <row r="2281" ht="15">
      <c r="T2281" s="51"/>
    </row>
    <row r="2282" ht="15">
      <c r="T2282" s="51"/>
    </row>
    <row r="2283" ht="15">
      <c r="T2283" s="51"/>
    </row>
    <row r="2284" ht="15">
      <c r="T2284" s="51"/>
    </row>
    <row r="2285" ht="15">
      <c r="T2285" s="51"/>
    </row>
    <row r="2286" ht="15">
      <c r="T2286" s="51"/>
    </row>
    <row r="2287" ht="15">
      <c r="T2287" s="51"/>
    </row>
    <row r="2288" ht="15">
      <c r="T2288" s="51"/>
    </row>
    <row r="2289" ht="15">
      <c r="T2289" s="51"/>
    </row>
    <row r="2290" ht="15">
      <c r="T2290" s="51"/>
    </row>
    <row r="2291" ht="15">
      <c r="T2291" s="51"/>
    </row>
    <row r="2292" ht="15">
      <c r="T2292" s="51"/>
    </row>
    <row r="2293" ht="15">
      <c r="T2293" s="51"/>
    </row>
    <row r="2294" ht="15">
      <c r="T2294" s="51"/>
    </row>
    <row r="2295" ht="15">
      <c r="T2295" s="51"/>
    </row>
    <row r="2296" ht="15">
      <c r="T2296" s="51"/>
    </row>
    <row r="2297" ht="15">
      <c r="T2297" s="51"/>
    </row>
    <row r="2298" ht="15">
      <c r="T2298" s="51"/>
    </row>
    <row r="2299" ht="15">
      <c r="T2299" s="51"/>
    </row>
    <row r="2300" ht="15">
      <c r="T2300" s="51"/>
    </row>
    <row r="2301" ht="15">
      <c r="T2301" s="51"/>
    </row>
    <row r="2302" ht="15">
      <c r="T2302" s="51"/>
    </row>
    <row r="2303" ht="15">
      <c r="T2303" s="51"/>
    </row>
    <row r="2304" ht="15">
      <c r="T2304" s="51"/>
    </row>
    <row r="2305" ht="15">
      <c r="T2305" s="51"/>
    </row>
    <row r="2306" ht="15">
      <c r="T2306" s="51"/>
    </row>
    <row r="2307" ht="15">
      <c r="T2307" s="51"/>
    </row>
    <row r="2308" ht="15">
      <c r="T2308" s="51"/>
    </row>
    <row r="2309" ht="15">
      <c r="T2309" s="51"/>
    </row>
    <row r="2310" ht="15">
      <c r="T2310" s="51"/>
    </row>
    <row r="2311" ht="15">
      <c r="T2311" s="51"/>
    </row>
    <row r="2312" ht="15">
      <c r="T2312" s="51"/>
    </row>
    <row r="2313" ht="15">
      <c r="T2313" s="51"/>
    </row>
    <row r="2314" ht="15">
      <c r="T2314" s="51"/>
    </row>
    <row r="2315" ht="15">
      <c r="T2315" s="51"/>
    </row>
    <row r="2316" ht="15">
      <c r="T2316" s="51"/>
    </row>
    <row r="2317" ht="15">
      <c r="T2317" s="51"/>
    </row>
    <row r="2318" ht="15">
      <c r="T2318" s="51"/>
    </row>
    <row r="2319" ht="15">
      <c r="T2319" s="51"/>
    </row>
    <row r="2320" ht="15">
      <c r="T2320" s="51"/>
    </row>
    <row r="2321" ht="15">
      <c r="T2321" s="51"/>
    </row>
    <row r="2322" ht="15">
      <c r="T2322" s="51"/>
    </row>
    <row r="2323" ht="15">
      <c r="T2323" s="51"/>
    </row>
    <row r="2324" ht="15">
      <c r="T2324" s="51"/>
    </row>
    <row r="2325" ht="15">
      <c r="T2325" s="51"/>
    </row>
    <row r="2326" ht="15">
      <c r="T2326" s="51"/>
    </row>
    <row r="2327" ht="15">
      <c r="T2327" s="51"/>
    </row>
    <row r="2328" ht="15">
      <c r="T2328" s="51"/>
    </row>
    <row r="2329" ht="15">
      <c r="T2329" s="51"/>
    </row>
    <row r="2330" ht="15">
      <c r="T2330" s="51"/>
    </row>
    <row r="2331" ht="15">
      <c r="T2331" s="51"/>
    </row>
    <row r="2332" ht="15">
      <c r="T2332" s="51"/>
    </row>
    <row r="2333" ht="15">
      <c r="T2333" s="51"/>
    </row>
    <row r="2334" ht="15">
      <c r="T2334" s="51"/>
    </row>
    <row r="2335" ht="15">
      <c r="T2335" s="51"/>
    </row>
    <row r="2336" ht="15">
      <c r="T2336" s="51"/>
    </row>
    <row r="2337" ht="15">
      <c r="T2337" s="51"/>
    </row>
    <row r="2338" ht="15">
      <c r="T2338" s="51"/>
    </row>
    <row r="2339" ht="15">
      <c r="T2339" s="51"/>
    </row>
    <row r="2340" ht="15">
      <c r="T2340" s="51"/>
    </row>
    <row r="2341" ht="15">
      <c r="T2341" s="51"/>
    </row>
    <row r="2342" ht="15">
      <c r="T2342" s="51"/>
    </row>
    <row r="2343" ht="15">
      <c r="T2343" s="51"/>
    </row>
    <row r="2344" ht="15">
      <c r="T2344" s="51"/>
    </row>
    <row r="2345" ht="15">
      <c r="T2345" s="51"/>
    </row>
    <row r="2346" ht="15">
      <c r="T2346" s="51"/>
    </row>
    <row r="2347" ht="15">
      <c r="T2347" s="51"/>
    </row>
    <row r="2348" ht="15">
      <c r="T2348" s="51"/>
    </row>
    <row r="2349" ht="15">
      <c r="T2349" s="51"/>
    </row>
    <row r="2350" ht="15">
      <c r="T2350" s="51"/>
    </row>
    <row r="2351" ht="15">
      <c r="T2351" s="51"/>
    </row>
    <row r="2352" ht="15">
      <c r="T2352" s="51"/>
    </row>
    <row r="2353" ht="15">
      <c r="T2353" s="51"/>
    </row>
    <row r="2354" ht="15">
      <c r="T2354" s="51"/>
    </row>
    <row r="2355" ht="15">
      <c r="T2355" s="51"/>
    </row>
    <row r="2356" ht="15">
      <c r="T2356" s="51"/>
    </row>
    <row r="2357" ht="15">
      <c r="T2357" s="51"/>
    </row>
    <row r="2358" ht="15">
      <c r="T2358" s="51"/>
    </row>
    <row r="2359" ht="15">
      <c r="T2359" s="51"/>
    </row>
    <row r="2360" ht="15">
      <c r="T2360" s="51"/>
    </row>
    <row r="2361" ht="15">
      <c r="T2361" s="51"/>
    </row>
    <row r="2362" ht="15">
      <c r="T2362" s="51"/>
    </row>
    <row r="2363" ht="15">
      <c r="T2363" s="51"/>
    </row>
    <row r="2364" ht="15">
      <c r="T2364" s="51"/>
    </row>
    <row r="2365" ht="15">
      <c r="T2365" s="51"/>
    </row>
    <row r="2366" ht="15">
      <c r="T2366" s="51"/>
    </row>
    <row r="2367" ht="15">
      <c r="T2367" s="51"/>
    </row>
    <row r="2368" ht="15">
      <c r="T2368" s="51"/>
    </row>
    <row r="2369" ht="15">
      <c r="T2369" s="51"/>
    </row>
    <row r="2370" ht="15">
      <c r="T2370" s="51"/>
    </row>
    <row r="2371" ht="15">
      <c r="T2371" s="51"/>
    </row>
    <row r="2372" ht="15">
      <c r="T2372" s="51"/>
    </row>
    <row r="2373" ht="15">
      <c r="T2373" s="51"/>
    </row>
    <row r="2374" ht="15">
      <c r="T2374" s="51"/>
    </row>
    <row r="2375" ht="15">
      <c r="T2375" s="51"/>
    </row>
    <row r="2376" ht="15">
      <c r="T2376" s="51"/>
    </row>
    <row r="2377" ht="15">
      <c r="T2377" s="51"/>
    </row>
    <row r="2378" ht="15">
      <c r="T2378" s="51"/>
    </row>
    <row r="2379" ht="15">
      <c r="T2379" s="51"/>
    </row>
    <row r="2380" ht="15">
      <c r="T2380" s="51"/>
    </row>
    <row r="2381" ht="15">
      <c r="T2381" s="51"/>
    </row>
    <row r="2382" ht="15">
      <c r="T2382" s="51"/>
    </row>
    <row r="2383" ht="15">
      <c r="T2383" s="51"/>
    </row>
    <row r="2384" ht="15">
      <c r="T2384" s="51"/>
    </row>
    <row r="2385" ht="15">
      <c r="T2385" s="51"/>
    </row>
    <row r="2386" ht="15">
      <c r="T2386" s="51"/>
    </row>
    <row r="2387" ht="15">
      <c r="T2387" s="51"/>
    </row>
    <row r="2388" ht="15">
      <c r="T2388" s="51"/>
    </row>
    <row r="2389" ht="15">
      <c r="T2389" s="51"/>
    </row>
    <row r="2390" ht="15">
      <c r="T2390" s="51"/>
    </row>
    <row r="2391" ht="15">
      <c r="T2391" s="51"/>
    </row>
    <row r="2392" ht="15">
      <c r="T2392" s="51"/>
    </row>
    <row r="2393" ht="15">
      <c r="T2393" s="51"/>
    </row>
    <row r="2394" ht="15">
      <c r="T2394" s="51"/>
    </row>
    <row r="2395" ht="15">
      <c r="T2395" s="51"/>
    </row>
    <row r="2396" ht="15">
      <c r="T2396" s="51"/>
    </row>
    <row r="2397" ht="15">
      <c r="T2397" s="51"/>
    </row>
    <row r="2398" ht="15">
      <c r="T2398" s="51"/>
    </row>
    <row r="2399" ht="15">
      <c r="T2399" s="51"/>
    </row>
    <row r="2400" ht="15">
      <c r="T2400" s="51"/>
    </row>
    <row r="2401" ht="15">
      <c r="T2401" s="51"/>
    </row>
    <row r="2402" ht="15">
      <c r="T2402" s="51"/>
    </row>
    <row r="2403" ht="15">
      <c r="T2403" s="51"/>
    </row>
    <row r="2404" ht="15">
      <c r="T2404" s="51"/>
    </row>
    <row r="2405" ht="15">
      <c r="T2405" s="51"/>
    </row>
    <row r="2406" ht="15">
      <c r="T2406" s="51"/>
    </row>
    <row r="2407" ht="15">
      <c r="T2407" s="51"/>
    </row>
    <row r="2408" ht="15">
      <c r="T2408" s="51"/>
    </row>
    <row r="2409" ht="15">
      <c r="T2409" s="51"/>
    </row>
    <row r="2410" ht="15">
      <c r="T2410" s="51"/>
    </row>
    <row r="2411" ht="15">
      <c r="T2411" s="51"/>
    </row>
    <row r="2412" ht="15">
      <c r="T2412" s="51"/>
    </row>
    <row r="2413" ht="15">
      <c r="T2413" s="51"/>
    </row>
    <row r="2414" ht="15">
      <c r="T2414" s="51"/>
    </row>
    <row r="2415" ht="15">
      <c r="T2415" s="51"/>
    </row>
    <row r="2416" ht="15">
      <c r="T2416" s="51"/>
    </row>
    <row r="2417" ht="15">
      <c r="T2417" s="51"/>
    </row>
    <row r="2418" ht="15">
      <c r="T2418" s="51"/>
    </row>
    <row r="2419" ht="15">
      <c r="T2419" s="51"/>
    </row>
    <row r="2420" ht="15">
      <c r="T2420" s="51"/>
    </row>
    <row r="2421" ht="15">
      <c r="T2421" s="51"/>
    </row>
    <row r="2422" ht="15">
      <c r="T2422" s="51"/>
    </row>
    <row r="2423" ht="15">
      <c r="T2423" s="51"/>
    </row>
    <row r="2424" ht="15">
      <c r="T2424" s="51"/>
    </row>
    <row r="2425" ht="15">
      <c r="T2425" s="51"/>
    </row>
    <row r="2426" ht="15">
      <c r="T2426" s="51"/>
    </row>
    <row r="2427" ht="15">
      <c r="T2427" s="51"/>
    </row>
    <row r="2428" ht="15">
      <c r="T2428" s="51"/>
    </row>
    <row r="2429" ht="15">
      <c r="T2429" s="51"/>
    </row>
    <row r="2430" ht="15">
      <c r="T2430" s="51"/>
    </row>
    <row r="2431" ht="15">
      <c r="T2431" s="51"/>
    </row>
    <row r="2432" ht="15">
      <c r="T2432" s="51"/>
    </row>
    <row r="2433" ht="15">
      <c r="T2433" s="51"/>
    </row>
    <row r="2434" ht="15">
      <c r="T2434" s="51"/>
    </row>
    <row r="2435" ht="15">
      <c r="T2435" s="51"/>
    </row>
    <row r="2436" ht="15">
      <c r="T2436" s="51"/>
    </row>
    <row r="2437" ht="15">
      <c r="T2437" s="51"/>
    </row>
    <row r="2438" ht="15">
      <c r="T2438" s="51"/>
    </row>
    <row r="2439" ht="15">
      <c r="T2439" s="51"/>
    </row>
    <row r="2440" ht="15">
      <c r="T2440" s="51"/>
    </row>
    <row r="2441" ht="15">
      <c r="T2441" s="51"/>
    </row>
    <row r="2442" ht="15">
      <c r="T2442" s="51"/>
    </row>
    <row r="2443" ht="15">
      <c r="T2443" s="51"/>
    </row>
    <row r="2444" ht="15">
      <c r="T2444" s="51"/>
    </row>
    <row r="2445" ht="15">
      <c r="T2445" s="51"/>
    </row>
    <row r="2446" ht="15">
      <c r="T2446" s="51"/>
    </row>
    <row r="2447" ht="15">
      <c r="T2447" s="51"/>
    </row>
    <row r="2448" ht="15">
      <c r="T2448" s="51"/>
    </row>
    <row r="2449" ht="15">
      <c r="T2449" s="51"/>
    </row>
    <row r="2450" ht="15">
      <c r="T2450" s="51"/>
    </row>
    <row r="2451" ht="15">
      <c r="T2451" s="51"/>
    </row>
    <row r="2452" ht="15">
      <c r="T2452" s="51"/>
    </row>
    <row r="2453" ht="15">
      <c r="T2453" s="51"/>
    </row>
    <row r="2454" ht="15">
      <c r="T2454" s="51"/>
    </row>
    <row r="2455" ht="15">
      <c r="T2455" s="51"/>
    </row>
    <row r="2456" ht="15">
      <c r="T2456" s="51"/>
    </row>
    <row r="2457" ht="15">
      <c r="T2457" s="51"/>
    </row>
    <row r="2458" ht="15">
      <c r="T2458" s="51"/>
    </row>
    <row r="2459" ht="15">
      <c r="T2459" s="51"/>
    </row>
    <row r="2460" ht="15">
      <c r="T2460" s="51"/>
    </row>
    <row r="2461" ht="15">
      <c r="T2461" s="51"/>
    </row>
    <row r="2462" ht="15">
      <c r="T2462" s="51"/>
    </row>
    <row r="2463" ht="15">
      <c r="T2463" s="51"/>
    </row>
    <row r="2464" ht="15">
      <c r="T2464" s="51"/>
    </row>
    <row r="2465" ht="15">
      <c r="T2465" s="51"/>
    </row>
    <row r="2466" ht="15">
      <c r="T2466" s="51"/>
    </row>
    <row r="2467" ht="15">
      <c r="T2467" s="51"/>
    </row>
    <row r="2468" ht="15">
      <c r="T2468" s="51"/>
    </row>
    <row r="2469" ht="15">
      <c r="T2469" s="51"/>
    </row>
    <row r="2470" ht="15">
      <c r="T2470" s="51"/>
    </row>
    <row r="2471" ht="15">
      <c r="T2471" s="51"/>
    </row>
    <row r="2472" ht="15">
      <c r="T2472" s="51"/>
    </row>
    <row r="2473" ht="15">
      <c r="T2473" s="51"/>
    </row>
    <row r="2474" ht="15">
      <c r="T2474" s="51"/>
    </row>
    <row r="2475" ht="15">
      <c r="T2475" s="51"/>
    </row>
    <row r="2476" ht="15">
      <c r="T2476" s="51"/>
    </row>
    <row r="2477" ht="15">
      <c r="T2477" s="51"/>
    </row>
    <row r="2478" ht="15">
      <c r="T2478" s="51"/>
    </row>
    <row r="2479" ht="15">
      <c r="T2479" s="51"/>
    </row>
    <row r="2480" ht="15">
      <c r="T2480" s="51"/>
    </row>
    <row r="2481" ht="15">
      <c r="T2481" s="51"/>
    </row>
    <row r="2482" ht="15">
      <c r="T2482" s="51"/>
    </row>
    <row r="2483" ht="15">
      <c r="T2483" s="51"/>
    </row>
    <row r="2484" ht="15">
      <c r="T2484" s="51"/>
    </row>
    <row r="2485" ht="15">
      <c r="T2485" s="51"/>
    </row>
    <row r="2486" ht="15">
      <c r="T2486" s="51"/>
    </row>
    <row r="2487" ht="15">
      <c r="T2487" s="51"/>
    </row>
    <row r="2488" ht="15">
      <c r="T2488" s="51"/>
    </row>
    <row r="2489" ht="15">
      <c r="T2489" s="51"/>
    </row>
    <row r="2490" ht="15">
      <c r="T2490" s="51"/>
    </row>
    <row r="2491" ht="15">
      <c r="T2491" s="51"/>
    </row>
    <row r="2492" ht="15">
      <c r="T2492" s="51"/>
    </row>
    <row r="2493" ht="15">
      <c r="T2493" s="51"/>
    </row>
    <row r="2494" ht="15">
      <c r="T2494" s="51"/>
    </row>
    <row r="2495" ht="15">
      <c r="T2495" s="51"/>
    </row>
    <row r="2496" ht="15">
      <c r="T2496" s="51"/>
    </row>
    <row r="2497" ht="15">
      <c r="T2497" s="51"/>
    </row>
    <row r="2498" ht="15">
      <c r="T2498" s="51"/>
    </row>
    <row r="2499" ht="15">
      <c r="T2499" s="51"/>
    </row>
    <row r="2500" ht="15">
      <c r="T2500" s="51"/>
    </row>
    <row r="2501" ht="15">
      <c r="T2501" s="51"/>
    </row>
    <row r="2502" ht="15">
      <c r="T2502" s="51"/>
    </row>
    <row r="2503" ht="15">
      <c r="T2503" s="51"/>
    </row>
    <row r="2504" ht="15">
      <c r="T2504" s="51"/>
    </row>
    <row r="2505" ht="15">
      <c r="T2505" s="51"/>
    </row>
    <row r="2506" ht="15">
      <c r="T2506" s="51"/>
    </row>
    <row r="2507" ht="15">
      <c r="T2507" s="51"/>
    </row>
    <row r="2508" ht="15">
      <c r="T2508" s="51"/>
    </row>
    <row r="2509" ht="15">
      <c r="T2509" s="51"/>
    </row>
    <row r="2510" ht="15">
      <c r="T2510" s="51"/>
    </row>
    <row r="2511" ht="15">
      <c r="T2511" s="51"/>
    </row>
    <row r="2512" ht="15">
      <c r="T2512" s="51"/>
    </row>
    <row r="2513" ht="15">
      <c r="T2513" s="51"/>
    </row>
    <row r="2514" ht="15">
      <c r="T2514" s="51"/>
    </row>
    <row r="2515" ht="15">
      <c r="T2515" s="51"/>
    </row>
    <row r="2516" ht="15">
      <c r="T2516" s="51"/>
    </row>
    <row r="2517" ht="15">
      <c r="T2517" s="51"/>
    </row>
    <row r="2518" ht="15">
      <c r="T2518" s="51"/>
    </row>
    <row r="2519" ht="15">
      <c r="T2519" s="51"/>
    </row>
    <row r="2520" ht="15">
      <c r="T2520" s="51"/>
    </row>
    <row r="2521" ht="15">
      <c r="T2521" s="51"/>
    </row>
    <row r="2522" ht="15">
      <c r="T2522" s="51"/>
    </row>
    <row r="2523" ht="15">
      <c r="T2523" s="51"/>
    </row>
    <row r="2524" ht="15">
      <c r="T2524" s="51"/>
    </row>
    <row r="2525" ht="15">
      <c r="T2525" s="51"/>
    </row>
    <row r="2526" ht="15">
      <c r="T2526" s="51"/>
    </row>
    <row r="2527" ht="15">
      <c r="T2527" s="51"/>
    </row>
    <row r="2528" ht="15">
      <c r="T2528" s="51"/>
    </row>
    <row r="2529" ht="15">
      <c r="T2529" s="51"/>
    </row>
    <row r="2530" ht="15">
      <c r="T2530" s="51"/>
    </row>
    <row r="2531" ht="15">
      <c r="T2531" s="51"/>
    </row>
    <row r="2532" ht="15">
      <c r="T2532" s="51"/>
    </row>
    <row r="2533" ht="15">
      <c r="T2533" s="51"/>
    </row>
    <row r="2534" ht="15">
      <c r="T2534" s="51"/>
    </row>
    <row r="2535" ht="15">
      <c r="T2535" s="51"/>
    </row>
    <row r="2536" ht="15">
      <c r="T2536" s="51"/>
    </row>
    <row r="2537" ht="15">
      <c r="T2537" s="51"/>
    </row>
    <row r="2538" ht="15">
      <c r="T2538" s="51"/>
    </row>
    <row r="2539" ht="15">
      <c r="T2539" s="51"/>
    </row>
    <row r="2540" ht="15">
      <c r="T2540" s="51"/>
    </row>
    <row r="2541" ht="15">
      <c r="T2541" s="51"/>
    </row>
    <row r="2542" ht="15">
      <c r="T2542" s="51"/>
    </row>
    <row r="2543" ht="15">
      <c r="T2543" s="51"/>
    </row>
    <row r="2544" ht="15">
      <c r="T2544" s="51"/>
    </row>
    <row r="2545" ht="15">
      <c r="T2545" s="51"/>
    </row>
    <row r="2546" ht="15">
      <c r="T2546" s="51"/>
    </row>
    <row r="2547" ht="15">
      <c r="T2547" s="51"/>
    </row>
    <row r="2548" ht="15">
      <c r="T2548" s="51"/>
    </row>
    <row r="2549" ht="15">
      <c r="T2549" s="51"/>
    </row>
    <row r="2550" ht="15">
      <c r="T2550" s="51"/>
    </row>
    <row r="2551" ht="15">
      <c r="T2551" s="51"/>
    </row>
    <row r="2552" ht="15">
      <c r="T2552" s="51"/>
    </row>
    <row r="2553" ht="15">
      <c r="T2553" s="51"/>
    </row>
    <row r="2554" ht="15">
      <c r="T2554" s="51"/>
    </row>
    <row r="2555" ht="15">
      <c r="T2555" s="51"/>
    </row>
    <row r="2556" ht="15">
      <c r="T2556" s="51"/>
    </row>
    <row r="2557" ht="15">
      <c r="T2557" s="51"/>
    </row>
    <row r="2558" ht="15">
      <c r="T2558" s="51"/>
    </row>
    <row r="2559" ht="15">
      <c r="T2559" s="51"/>
    </row>
    <row r="2560" ht="15">
      <c r="T2560" s="51"/>
    </row>
    <row r="2561" ht="15">
      <c r="T2561" s="51"/>
    </row>
    <row r="2562" ht="15">
      <c r="T2562" s="51"/>
    </row>
    <row r="2563" ht="15">
      <c r="T2563" s="51"/>
    </row>
    <row r="2564" ht="15">
      <c r="T2564" s="51"/>
    </row>
    <row r="2565" ht="15">
      <c r="T2565" s="51"/>
    </row>
    <row r="2566" ht="15">
      <c r="T2566" s="51"/>
    </row>
    <row r="2567" ht="15">
      <c r="T2567" s="51"/>
    </row>
    <row r="2568" ht="15">
      <c r="T2568" s="51"/>
    </row>
    <row r="2569" ht="15">
      <c r="T2569" s="51"/>
    </row>
    <row r="2570" ht="15">
      <c r="T2570" s="51"/>
    </row>
    <row r="2571" ht="15">
      <c r="T2571" s="51"/>
    </row>
    <row r="2572" ht="15">
      <c r="T2572" s="51"/>
    </row>
    <row r="2573" ht="15">
      <c r="T2573" s="51"/>
    </row>
    <row r="2574" ht="15">
      <c r="T2574" s="51"/>
    </row>
    <row r="2575" ht="15">
      <c r="T2575" s="51"/>
    </row>
    <row r="2576" ht="15">
      <c r="T2576" s="51"/>
    </row>
    <row r="2577" ht="15">
      <c r="T2577" s="51"/>
    </row>
    <row r="2578" ht="15">
      <c r="T2578" s="51"/>
    </row>
    <row r="2579" ht="15">
      <c r="T2579" s="51"/>
    </row>
    <row r="2580" ht="15">
      <c r="T2580" s="51"/>
    </row>
    <row r="2581" ht="15">
      <c r="T2581" s="51"/>
    </row>
    <row r="2582" ht="15">
      <c r="T2582" s="51"/>
    </row>
    <row r="2583" ht="15">
      <c r="T2583" s="51"/>
    </row>
    <row r="2584" ht="15">
      <c r="T2584" s="51"/>
    </row>
    <row r="2585" ht="15">
      <c r="T2585" s="51"/>
    </row>
    <row r="2586" ht="15">
      <c r="T2586" s="51"/>
    </row>
    <row r="2587" ht="15">
      <c r="T2587" s="51"/>
    </row>
    <row r="2588" ht="15">
      <c r="T2588" s="51"/>
    </row>
    <row r="2589" ht="15">
      <c r="T2589" s="51"/>
    </row>
    <row r="2590" ht="15">
      <c r="T2590" s="51"/>
    </row>
    <row r="2591" ht="15">
      <c r="T2591" s="51"/>
    </row>
    <row r="2592" ht="15">
      <c r="T2592" s="51"/>
    </row>
    <row r="2593" ht="15">
      <c r="T2593" s="51"/>
    </row>
    <row r="2594" ht="15">
      <c r="T2594" s="51"/>
    </row>
    <row r="2595" ht="15">
      <c r="T2595" s="51"/>
    </row>
    <row r="2596" ht="15">
      <c r="T2596" s="51"/>
    </row>
    <row r="2597" ht="15">
      <c r="T2597" s="51"/>
    </row>
    <row r="2598" ht="15">
      <c r="T2598" s="51"/>
    </row>
    <row r="2599" ht="15">
      <c r="T2599" s="51"/>
    </row>
    <row r="2600" ht="15">
      <c r="T2600" s="51"/>
    </row>
    <row r="2601" ht="15">
      <c r="T2601" s="51"/>
    </row>
    <row r="2602" ht="15">
      <c r="T2602" s="51"/>
    </row>
    <row r="2603" ht="15">
      <c r="T2603" s="51"/>
    </row>
    <row r="2604" ht="15">
      <c r="T2604" s="51"/>
    </row>
    <row r="2605" ht="15">
      <c r="T2605" s="51"/>
    </row>
    <row r="2606" ht="15">
      <c r="T2606" s="51"/>
    </row>
    <row r="2607" ht="15">
      <c r="T2607" s="51"/>
    </row>
    <row r="2608" ht="15">
      <c r="T2608" s="51"/>
    </row>
    <row r="2609" ht="15">
      <c r="T2609" s="51"/>
    </row>
    <row r="2610" ht="15">
      <c r="T2610" s="51"/>
    </row>
    <row r="2611" ht="15">
      <c r="T2611" s="51"/>
    </row>
    <row r="2612" ht="15">
      <c r="T2612" s="51"/>
    </row>
    <row r="2613" ht="15">
      <c r="T2613" s="51"/>
    </row>
    <row r="2614" ht="15">
      <c r="T2614" s="51"/>
    </row>
    <row r="2615" ht="15">
      <c r="T2615" s="51"/>
    </row>
    <row r="2616" ht="15">
      <c r="T2616" s="51"/>
    </row>
    <row r="2617" ht="15">
      <c r="T2617" s="51"/>
    </row>
    <row r="2618" ht="15">
      <c r="T2618" s="51"/>
    </row>
    <row r="2619" ht="15">
      <c r="T2619" s="51"/>
    </row>
    <row r="2620" ht="15">
      <c r="T2620" s="51"/>
    </row>
    <row r="2621" ht="15">
      <c r="T2621" s="51"/>
    </row>
    <row r="2622" ht="15">
      <c r="T2622" s="51"/>
    </row>
    <row r="2623" ht="15">
      <c r="T2623" s="51"/>
    </row>
    <row r="2624" ht="15">
      <c r="T2624" s="51"/>
    </row>
    <row r="2625" ht="15">
      <c r="T2625" s="51"/>
    </row>
    <row r="2626" ht="15">
      <c r="T2626" s="51"/>
    </row>
    <row r="2627" ht="15">
      <c r="T2627" s="51"/>
    </row>
    <row r="2628" ht="15">
      <c r="T2628" s="51"/>
    </row>
    <row r="2629" ht="15">
      <c r="T2629" s="51"/>
    </row>
    <row r="2630" ht="15">
      <c r="T2630" s="51"/>
    </row>
    <row r="2631" ht="15">
      <c r="T2631" s="51"/>
    </row>
    <row r="2632" ht="15">
      <c r="T2632" s="51"/>
    </row>
    <row r="2633" ht="15">
      <c r="T2633" s="51"/>
    </row>
    <row r="2634" ht="15">
      <c r="T2634" s="51"/>
    </row>
    <row r="2635" ht="15">
      <c r="T2635" s="51"/>
    </row>
    <row r="2636" ht="15">
      <c r="T2636" s="51"/>
    </row>
    <row r="2637" ht="15">
      <c r="T2637" s="51"/>
    </row>
    <row r="2638" ht="15">
      <c r="T2638" s="51"/>
    </row>
    <row r="2639" ht="15">
      <c r="T2639" s="51"/>
    </row>
    <row r="2640" ht="15">
      <c r="T2640" s="51"/>
    </row>
    <row r="2641" ht="15">
      <c r="T2641" s="51"/>
    </row>
    <row r="2642" ht="15">
      <c r="T2642" s="51"/>
    </row>
    <row r="2643" ht="15">
      <c r="T2643" s="51"/>
    </row>
    <row r="2644" ht="15">
      <c r="T2644" s="51"/>
    </row>
    <row r="2645" ht="15">
      <c r="T2645" s="51"/>
    </row>
    <row r="2646" ht="15">
      <c r="T2646" s="51"/>
    </row>
    <row r="2647" ht="15">
      <c r="T2647" s="51"/>
    </row>
    <row r="2648" ht="15">
      <c r="T2648" s="51"/>
    </row>
    <row r="2649" ht="15">
      <c r="T2649" s="51"/>
    </row>
    <row r="2650" ht="15">
      <c r="T2650" s="51"/>
    </row>
    <row r="2651" ht="15">
      <c r="T2651" s="51"/>
    </row>
    <row r="2652" ht="15">
      <c r="T2652" s="51"/>
    </row>
    <row r="2653" ht="15">
      <c r="T2653" s="51"/>
    </row>
    <row r="2654" ht="15">
      <c r="T2654" s="51"/>
    </row>
    <row r="2655" ht="15">
      <c r="T2655" s="51"/>
    </row>
    <row r="2656" ht="15">
      <c r="T2656" s="51"/>
    </row>
    <row r="2657" ht="15">
      <c r="T2657" s="51"/>
    </row>
    <row r="2658" ht="15">
      <c r="T2658" s="51"/>
    </row>
    <row r="2659" ht="15">
      <c r="T2659" s="51"/>
    </row>
    <row r="2660" ht="15">
      <c r="T2660" s="51"/>
    </row>
    <row r="2661" ht="15">
      <c r="T2661" s="51"/>
    </row>
    <row r="2662" ht="15">
      <c r="T2662" s="51"/>
    </row>
    <row r="2663" ht="15">
      <c r="T2663" s="51"/>
    </row>
    <row r="2664" ht="15">
      <c r="T2664" s="51"/>
    </row>
    <row r="2665" ht="15">
      <c r="T2665" s="51"/>
    </row>
    <row r="2666" ht="15">
      <c r="T2666" s="51"/>
    </row>
    <row r="2667" ht="15">
      <c r="T2667" s="51"/>
    </row>
    <row r="2668" ht="15">
      <c r="T2668" s="51"/>
    </row>
    <row r="2669" ht="15">
      <c r="T2669" s="51"/>
    </row>
    <row r="2670" ht="15">
      <c r="T2670" s="51"/>
    </row>
    <row r="2671" ht="15">
      <c r="T2671" s="51"/>
    </row>
    <row r="2672" ht="15">
      <c r="T2672" s="51"/>
    </row>
    <row r="2673" ht="15">
      <c r="T2673" s="51"/>
    </row>
    <row r="2674" ht="15">
      <c r="T2674" s="51"/>
    </row>
    <row r="2675" ht="15">
      <c r="T2675" s="51"/>
    </row>
    <row r="2676" ht="15">
      <c r="T2676" s="51"/>
    </row>
    <row r="2677" ht="15">
      <c r="T2677" s="51"/>
    </row>
    <row r="2678" ht="15">
      <c r="T2678" s="51"/>
    </row>
    <row r="2679" ht="15">
      <c r="T2679" s="51"/>
    </row>
    <row r="2680" ht="15">
      <c r="T2680" s="51"/>
    </row>
    <row r="2681" ht="15">
      <c r="T2681" s="51"/>
    </row>
    <row r="2682" ht="15">
      <c r="T2682" s="51"/>
    </row>
    <row r="2683" ht="15">
      <c r="T2683" s="51"/>
    </row>
    <row r="2684" ht="15">
      <c r="T2684" s="51"/>
    </row>
    <row r="2685" ht="15">
      <c r="T2685" s="51"/>
    </row>
    <row r="2686" ht="15">
      <c r="T2686" s="51"/>
    </row>
    <row r="2687" ht="15">
      <c r="T2687" s="51"/>
    </row>
    <row r="2688" ht="15">
      <c r="T2688" s="51"/>
    </row>
    <row r="2689" ht="15">
      <c r="T2689" s="51"/>
    </row>
    <row r="2690" ht="15">
      <c r="T2690" s="51"/>
    </row>
    <row r="2691" ht="15">
      <c r="T2691" s="51"/>
    </row>
    <row r="2692" ht="15">
      <c r="T2692" s="51"/>
    </row>
    <row r="2693" ht="15">
      <c r="T2693" s="51"/>
    </row>
    <row r="2694" ht="15">
      <c r="T2694" s="51"/>
    </row>
    <row r="2695" ht="15">
      <c r="T2695" s="51"/>
    </row>
    <row r="2696" ht="15">
      <c r="T2696" s="51"/>
    </row>
    <row r="2697" ht="15">
      <c r="T2697" s="51"/>
    </row>
    <row r="2698" ht="15">
      <c r="T2698" s="51"/>
    </row>
    <row r="2699" ht="15">
      <c r="T2699" s="51"/>
    </row>
    <row r="2700" ht="15">
      <c r="T2700" s="51"/>
    </row>
    <row r="2701" ht="15">
      <c r="T2701" s="51"/>
    </row>
    <row r="2702" ht="15">
      <c r="T2702" s="51"/>
    </row>
    <row r="2703" ht="15">
      <c r="T2703" s="51"/>
    </row>
    <row r="2704" ht="15">
      <c r="T2704" s="51"/>
    </row>
    <row r="2705" ht="15">
      <c r="T2705" s="51"/>
    </row>
    <row r="2706" ht="15">
      <c r="T2706" s="51"/>
    </row>
    <row r="2707" ht="15">
      <c r="T2707" s="51"/>
    </row>
    <row r="2708" ht="15">
      <c r="T2708" s="51"/>
    </row>
    <row r="2709" ht="15">
      <c r="T2709" s="51"/>
    </row>
    <row r="2710" ht="15">
      <c r="T2710" s="51"/>
    </row>
    <row r="2711" ht="15">
      <c r="T2711" s="51"/>
    </row>
    <row r="2712" ht="15">
      <c r="T2712" s="51"/>
    </row>
    <row r="2713" ht="15">
      <c r="T2713" s="51"/>
    </row>
    <row r="2714" ht="15">
      <c r="T2714" s="51"/>
    </row>
    <row r="2715" ht="15">
      <c r="T2715" s="51"/>
    </row>
    <row r="2716" ht="15">
      <c r="T2716" s="51"/>
    </row>
    <row r="2717" ht="15">
      <c r="T2717" s="51"/>
    </row>
    <row r="2718" ht="15">
      <c r="T2718" s="51"/>
    </row>
    <row r="2719" ht="15">
      <c r="T2719" s="51"/>
    </row>
    <row r="2720" ht="15">
      <c r="T2720" s="51"/>
    </row>
    <row r="2721" ht="15">
      <c r="T2721" s="51"/>
    </row>
    <row r="2722" ht="15">
      <c r="T2722" s="51"/>
    </row>
    <row r="2723" ht="15">
      <c r="T2723" s="51"/>
    </row>
    <row r="2724" ht="15">
      <c r="T2724" s="51"/>
    </row>
    <row r="2725" ht="15">
      <c r="T2725" s="51"/>
    </row>
    <row r="2726" ht="15">
      <c r="T2726" s="51"/>
    </row>
    <row r="2727" ht="15">
      <c r="T2727" s="51"/>
    </row>
    <row r="2728" ht="15">
      <c r="T2728" s="51"/>
    </row>
    <row r="2729" ht="15">
      <c r="T2729" s="51"/>
    </row>
    <row r="2730" ht="15">
      <c r="T2730" s="51"/>
    </row>
    <row r="2731" ht="15">
      <c r="T2731" s="51"/>
    </row>
    <row r="2732" ht="15">
      <c r="T2732" s="51"/>
    </row>
    <row r="2733" ht="15">
      <c r="T2733" s="51"/>
    </row>
    <row r="2734" ht="15">
      <c r="T2734" s="51"/>
    </row>
    <row r="2735" ht="15">
      <c r="T2735" s="51"/>
    </row>
    <row r="2736" ht="15">
      <c r="T2736" s="51"/>
    </row>
    <row r="2737" ht="15">
      <c r="T2737" s="51"/>
    </row>
    <row r="2738" ht="15">
      <c r="T2738" s="51"/>
    </row>
    <row r="2739" ht="15">
      <c r="T2739" s="51"/>
    </row>
    <row r="2740" ht="15">
      <c r="T2740" s="51"/>
    </row>
    <row r="2741" ht="15">
      <c r="T2741" s="51"/>
    </row>
    <row r="2742" ht="15">
      <c r="T2742" s="51"/>
    </row>
    <row r="2743" ht="15">
      <c r="T2743" s="51"/>
    </row>
    <row r="2744" ht="15">
      <c r="T2744" s="51"/>
    </row>
    <row r="2745" ht="15">
      <c r="T2745" s="51"/>
    </row>
    <row r="2746" ht="15">
      <c r="T2746" s="51"/>
    </row>
    <row r="2747" ht="15">
      <c r="T2747" s="51"/>
    </row>
    <row r="2748" ht="15">
      <c r="T2748" s="51"/>
    </row>
    <row r="2749" ht="15">
      <c r="T2749" s="51"/>
    </row>
    <row r="2750" ht="15">
      <c r="T2750" s="51"/>
    </row>
    <row r="2751" ht="15">
      <c r="T2751" s="51"/>
    </row>
    <row r="2752" ht="15">
      <c r="T2752" s="51"/>
    </row>
    <row r="2753" ht="15">
      <c r="T2753" s="51"/>
    </row>
    <row r="2754" ht="15">
      <c r="T2754" s="51"/>
    </row>
    <row r="2755" ht="15">
      <c r="T2755" s="51"/>
    </row>
    <row r="2756" ht="15">
      <c r="T2756" s="51"/>
    </row>
    <row r="2757" ht="15">
      <c r="T2757" s="51"/>
    </row>
    <row r="2758" ht="15">
      <c r="T2758" s="51"/>
    </row>
    <row r="2759" ht="15">
      <c r="T2759" s="51"/>
    </row>
    <row r="2760" ht="15">
      <c r="T2760" s="51"/>
    </row>
    <row r="2761" ht="15">
      <c r="T2761" s="51"/>
    </row>
    <row r="2762" ht="15">
      <c r="T2762" s="51"/>
    </row>
    <row r="2763" ht="15">
      <c r="T2763" s="51"/>
    </row>
    <row r="2764" ht="15">
      <c r="T2764" s="51"/>
    </row>
    <row r="2765" ht="15">
      <c r="T2765" s="51"/>
    </row>
    <row r="2766" ht="15">
      <c r="T2766" s="51"/>
    </row>
    <row r="2767" ht="15">
      <c r="T2767" s="51"/>
    </row>
    <row r="2768" ht="15">
      <c r="T2768" s="51"/>
    </row>
    <row r="2769" ht="15">
      <c r="T2769" s="51"/>
    </row>
    <row r="2770" ht="15">
      <c r="T2770" s="51"/>
    </row>
    <row r="2771" ht="15">
      <c r="T2771" s="51"/>
    </row>
    <row r="2772" ht="15">
      <c r="T2772" s="51"/>
    </row>
    <row r="2773" ht="15">
      <c r="T2773" s="51"/>
    </row>
    <row r="2774" ht="15">
      <c r="T2774" s="51"/>
    </row>
    <row r="2775" ht="15">
      <c r="T2775" s="51"/>
    </row>
    <row r="2776" ht="15">
      <c r="T2776" s="51"/>
    </row>
    <row r="2777" ht="15">
      <c r="T2777" s="51"/>
    </row>
    <row r="2778" ht="15">
      <c r="T2778" s="51"/>
    </row>
    <row r="2779" ht="15">
      <c r="T2779" s="51"/>
    </row>
    <row r="2780" ht="15">
      <c r="T2780" s="51"/>
    </row>
    <row r="2781" ht="15">
      <c r="T2781" s="51"/>
    </row>
    <row r="2782" ht="15">
      <c r="T2782" s="51"/>
    </row>
    <row r="2783" ht="15">
      <c r="T2783" s="51"/>
    </row>
    <row r="2784" ht="15">
      <c r="T2784" s="51"/>
    </row>
    <row r="2785" ht="15">
      <c r="T2785" s="51"/>
    </row>
    <row r="2786" ht="15">
      <c r="T2786" s="51"/>
    </row>
  </sheetData>
  <sheetProtection/>
  <autoFilter ref="A3:AE135"/>
  <mergeCells count="1">
    <mergeCell ref="A1:B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9"/>
  <sheetViews>
    <sheetView zoomScalePageLayoutView="0" workbookViewId="0" topLeftCell="A1">
      <selection activeCell="A1" sqref="A1"/>
    </sheetView>
  </sheetViews>
  <sheetFormatPr defaultColWidth="9.140625" defaultRowHeight="15"/>
  <cols>
    <col min="1" max="1" width="17.00390625" style="27" bestFit="1" customWidth="1"/>
    <col min="2" max="2" width="16.7109375" style="27" customWidth="1"/>
    <col min="3" max="3" width="3.140625" style="27" customWidth="1"/>
    <col min="4" max="4" width="5.57421875" style="27" customWidth="1"/>
    <col min="5" max="5" width="40.140625" style="27" bestFit="1" customWidth="1"/>
    <col min="6" max="8" width="16.8515625" style="27" customWidth="1"/>
    <col min="9" max="10" width="11.57421875" style="27" customWidth="1"/>
    <col min="11" max="11" width="4.421875" style="27" customWidth="1"/>
    <col min="12" max="13" width="11.57421875" style="27" customWidth="1"/>
    <col min="14" max="14" width="4.421875" style="27" customWidth="1"/>
    <col min="15" max="16" width="11.57421875" style="27" customWidth="1"/>
    <col min="17" max="16384" width="9.140625" style="27" customWidth="1"/>
  </cols>
  <sheetData>
    <row r="1" spans="1:3" ht="15" customHeight="1">
      <c r="A1" s="30" t="s">
        <v>88</v>
      </c>
      <c r="B1" s="30" t="s">
        <v>98</v>
      </c>
      <c r="C1" s="28"/>
    </row>
    <row r="2" spans="1:8" ht="15" customHeight="1">
      <c r="A2" s="31" t="s">
        <v>24</v>
      </c>
      <c r="B2" s="31">
        <f>(SUMIF('Individual league'!$B$4:$B$145,"Baildon",'Individual league'!$C$4:$C$145))+884</f>
        <v>85428</v>
      </c>
      <c r="C2" s="29"/>
      <c r="D2" s="97" t="s">
        <v>156</v>
      </c>
      <c r="E2" s="46" t="s">
        <v>97</v>
      </c>
      <c r="F2" s="46" t="s">
        <v>21</v>
      </c>
      <c r="G2" s="46" t="s">
        <v>124</v>
      </c>
      <c r="H2" s="46" t="s">
        <v>111</v>
      </c>
    </row>
    <row r="3" spans="1:8" ht="15" customHeight="1">
      <c r="A3" s="31" t="s">
        <v>94</v>
      </c>
      <c r="B3" s="31">
        <f>(SUMIF('Individual league'!$B$4:$B$145,"Saltaire",'Individual league'!$C$4:$C$145))+968</f>
        <v>56481</v>
      </c>
      <c r="C3" s="29"/>
      <c r="D3" s="98"/>
      <c r="E3" s="31" t="s">
        <v>22</v>
      </c>
      <c r="F3" s="31" t="s">
        <v>22</v>
      </c>
      <c r="G3" s="31" t="s">
        <v>269</v>
      </c>
      <c r="H3" s="31">
        <v>1130</v>
      </c>
    </row>
    <row r="4" spans="1:8" ht="15">
      <c r="A4" s="31" t="s">
        <v>92</v>
      </c>
      <c r="B4" s="31">
        <f>(SUMIF('Individual league'!$B$4:$B$145,"Queensbury",'Individual league'!$C$4:$C$145))</f>
        <v>46297</v>
      </c>
      <c r="C4" s="29"/>
      <c r="D4" s="98"/>
      <c r="E4" s="31" t="s">
        <v>270</v>
      </c>
      <c r="F4" s="31" t="s">
        <v>94</v>
      </c>
      <c r="G4" s="31" t="s">
        <v>269</v>
      </c>
      <c r="H4" s="31">
        <v>968</v>
      </c>
    </row>
    <row r="5" spans="1:8" ht="15">
      <c r="A5" s="31" t="s">
        <v>85</v>
      </c>
      <c r="B5" s="31">
        <f>(SUMIF('Individual league'!$B$4:$B$145,"Eccleshill",'Individual league'!$C$4:$C$145))</f>
        <v>26181</v>
      </c>
      <c r="C5" s="29"/>
      <c r="D5" s="98"/>
      <c r="E5" s="31" t="s">
        <v>267</v>
      </c>
      <c r="F5" s="31" t="s">
        <v>24</v>
      </c>
      <c r="G5" s="31" t="s">
        <v>268</v>
      </c>
      <c r="H5" s="31">
        <v>884</v>
      </c>
    </row>
    <row r="6" spans="1:8" ht="15">
      <c r="A6" s="31" t="s">
        <v>22</v>
      </c>
      <c r="B6" s="31">
        <f>(SUMIF('Individual league'!$B$4:$B$145,"Skyrac",'Individual league'!$C$4:$C$145))+1130</f>
        <v>23112</v>
      </c>
      <c r="C6" s="29"/>
      <c r="D6" s="98"/>
      <c r="E6" s="31" t="s">
        <v>271</v>
      </c>
      <c r="F6" s="31" t="s">
        <v>24</v>
      </c>
      <c r="G6" s="31" t="s">
        <v>272</v>
      </c>
      <c r="H6" s="31">
        <v>850</v>
      </c>
    </row>
    <row r="7" spans="1:8" ht="15">
      <c r="A7" s="31" t="s">
        <v>83</v>
      </c>
      <c r="B7" s="31">
        <f>(SUMIF('Individual league'!$B$4:$B$145,"Bradford Airedale",'Individual league'!$C$4:$C$145))</f>
        <v>0</v>
      </c>
      <c r="C7" s="29"/>
      <c r="D7" s="98"/>
      <c r="E7" s="31" t="s">
        <v>274</v>
      </c>
      <c r="F7" s="31" t="s">
        <v>94</v>
      </c>
      <c r="G7" s="31" t="s">
        <v>272</v>
      </c>
      <c r="H7" s="31">
        <v>798</v>
      </c>
    </row>
    <row r="8" spans="4:8" ht="15">
      <c r="D8" s="98"/>
      <c r="E8" s="31" t="s">
        <v>273</v>
      </c>
      <c r="F8" s="31" t="s">
        <v>24</v>
      </c>
      <c r="G8" s="31" t="s">
        <v>272</v>
      </c>
      <c r="H8" s="31">
        <v>602</v>
      </c>
    </row>
    <row r="9" spans="4:8" ht="15">
      <c r="D9" s="99"/>
      <c r="E9" s="31" t="s">
        <v>275</v>
      </c>
      <c r="F9" s="31" t="s">
        <v>94</v>
      </c>
      <c r="G9" s="31" t="s">
        <v>272</v>
      </c>
      <c r="H9" s="31">
        <v>594</v>
      </c>
    </row>
    <row r="12" ht="15" customHeight="1"/>
  </sheetData>
  <sheetProtection/>
  <mergeCells count="1">
    <mergeCell ref="D2:D9"/>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F24"/>
  <sheetViews>
    <sheetView zoomScalePageLayoutView="0" workbookViewId="0" topLeftCell="A1">
      <pane xSplit="1" ySplit="2" topLeftCell="AX3" activePane="bottomRight" state="frozen"/>
      <selection pane="topLeft" activeCell="A1" sqref="A1"/>
      <selection pane="topRight" activeCell="B1" sqref="B1"/>
      <selection pane="bottomLeft" activeCell="A3" sqref="A3"/>
      <selection pane="bottomRight" activeCell="BD20" sqref="BD20"/>
    </sheetView>
  </sheetViews>
  <sheetFormatPr defaultColWidth="9.140625" defaultRowHeight="15"/>
  <cols>
    <col min="1" max="1" width="13.8515625" style="0" bestFit="1" customWidth="1"/>
    <col min="2" max="2" width="12.00390625" style="0" bestFit="1" customWidth="1"/>
    <col min="5" max="5" width="12.28125" style="0" bestFit="1" customWidth="1"/>
    <col min="8" max="8" width="13.421875" style="0" bestFit="1" customWidth="1"/>
    <col min="14" max="14" width="12.421875" style="0" bestFit="1" customWidth="1"/>
    <col min="17" max="17" width="11.421875" style="0" bestFit="1" customWidth="1"/>
    <col min="20" max="20" width="12.00390625" style="0" bestFit="1" customWidth="1"/>
    <col min="23" max="23" width="12.00390625" style="0" bestFit="1" customWidth="1"/>
    <col min="26" max="26" width="16.421875" style="0" bestFit="1" customWidth="1"/>
    <col min="29" max="29" width="13.421875" style="0" bestFit="1" customWidth="1"/>
    <col min="32" max="32" width="15.140625" style="0" bestFit="1" customWidth="1"/>
    <col min="35" max="35" width="11.421875" style="0" bestFit="1" customWidth="1"/>
    <col min="38" max="38" width="13.421875" style="0" bestFit="1" customWidth="1"/>
    <col min="41" max="41" width="13.421875" style="0" bestFit="1" customWidth="1"/>
    <col min="44" max="44" width="14.57421875" style="0" bestFit="1" customWidth="1"/>
    <col min="50" max="50" width="22.28125" style="0" bestFit="1" customWidth="1"/>
    <col min="53" max="53" width="13.421875" style="0" bestFit="1" customWidth="1"/>
    <col min="56" max="56" width="13.421875" style="0" bestFit="1" customWidth="1"/>
  </cols>
  <sheetData>
    <row r="1" spans="2:58" s="1" customFormat="1" ht="12.75">
      <c r="B1" s="100" t="s">
        <v>0</v>
      </c>
      <c r="C1" s="101"/>
      <c r="D1" s="102"/>
      <c r="E1" s="100" t="s">
        <v>1</v>
      </c>
      <c r="F1" s="101"/>
      <c r="G1" s="102"/>
      <c r="H1" s="100" t="s">
        <v>2</v>
      </c>
      <c r="I1" s="101"/>
      <c r="J1" s="102"/>
      <c r="K1" s="100" t="s">
        <v>3</v>
      </c>
      <c r="L1" s="101"/>
      <c r="M1" s="102"/>
      <c r="N1" s="103" t="s">
        <v>4</v>
      </c>
      <c r="O1" s="104"/>
      <c r="P1" s="105"/>
      <c r="Q1" s="100" t="s">
        <v>5</v>
      </c>
      <c r="R1" s="101"/>
      <c r="S1" s="102"/>
      <c r="T1" s="100" t="s">
        <v>27</v>
      </c>
      <c r="U1" s="101"/>
      <c r="V1" s="101"/>
      <c r="W1" s="100" t="s">
        <v>6</v>
      </c>
      <c r="X1" s="101"/>
      <c r="Y1" s="102"/>
      <c r="Z1" s="100" t="s">
        <v>7</v>
      </c>
      <c r="AA1" s="101"/>
      <c r="AB1" s="102"/>
      <c r="AC1" s="100" t="s">
        <v>8</v>
      </c>
      <c r="AD1" s="101"/>
      <c r="AE1" s="102"/>
      <c r="AF1" s="100" t="s">
        <v>9</v>
      </c>
      <c r="AG1" s="101"/>
      <c r="AH1" s="102"/>
      <c r="AI1" s="100" t="s">
        <v>28</v>
      </c>
      <c r="AJ1" s="101"/>
      <c r="AK1" s="102"/>
      <c r="AL1" s="100" t="s">
        <v>10</v>
      </c>
      <c r="AM1" s="101"/>
      <c r="AN1" s="102"/>
      <c r="AO1" s="100" t="s">
        <v>11</v>
      </c>
      <c r="AP1" s="101"/>
      <c r="AQ1" s="102"/>
      <c r="AR1" s="100" t="s">
        <v>12</v>
      </c>
      <c r="AS1" s="101"/>
      <c r="AT1" s="102"/>
      <c r="AU1" s="100" t="s">
        <v>13</v>
      </c>
      <c r="AV1" s="101"/>
      <c r="AW1" s="102"/>
      <c r="AX1" s="100" t="s">
        <v>29</v>
      </c>
      <c r="AY1" s="101"/>
      <c r="AZ1" s="102"/>
      <c r="BA1" s="100" t="s">
        <v>14</v>
      </c>
      <c r="BB1" s="101"/>
      <c r="BC1" s="102"/>
      <c r="BD1" s="100" t="s">
        <v>15</v>
      </c>
      <c r="BE1" s="101"/>
      <c r="BF1" s="102"/>
    </row>
    <row r="2" spans="2:58" s="1" customFormat="1" ht="12.75">
      <c r="B2" s="2" t="s">
        <v>20</v>
      </c>
      <c r="C2" s="3" t="s">
        <v>30</v>
      </c>
      <c r="D2" s="4" t="s">
        <v>31</v>
      </c>
      <c r="E2" s="2" t="s">
        <v>20</v>
      </c>
      <c r="F2" s="3" t="s">
        <v>30</v>
      </c>
      <c r="G2" s="4" t="s">
        <v>31</v>
      </c>
      <c r="H2" s="2" t="s">
        <v>20</v>
      </c>
      <c r="I2" s="3" t="s">
        <v>30</v>
      </c>
      <c r="J2" s="4" t="s">
        <v>31</v>
      </c>
      <c r="K2" s="2" t="s">
        <v>20</v>
      </c>
      <c r="L2" s="3" t="s">
        <v>30</v>
      </c>
      <c r="M2" s="4" t="s">
        <v>31</v>
      </c>
      <c r="N2" s="2" t="s">
        <v>20</v>
      </c>
      <c r="O2" s="3" t="s">
        <v>30</v>
      </c>
      <c r="P2" s="4" t="s">
        <v>31</v>
      </c>
      <c r="Q2" s="2" t="s">
        <v>20</v>
      </c>
      <c r="R2" s="3" t="s">
        <v>30</v>
      </c>
      <c r="S2" s="4" t="s">
        <v>31</v>
      </c>
      <c r="T2" s="2" t="s">
        <v>20</v>
      </c>
      <c r="U2" s="3" t="s">
        <v>30</v>
      </c>
      <c r="V2" s="3" t="s">
        <v>32</v>
      </c>
      <c r="W2" s="2" t="s">
        <v>20</v>
      </c>
      <c r="X2" s="3" t="s">
        <v>30</v>
      </c>
      <c r="Y2" s="4" t="s">
        <v>32</v>
      </c>
      <c r="Z2" s="2" t="s">
        <v>20</v>
      </c>
      <c r="AA2" s="3" t="s">
        <v>30</v>
      </c>
      <c r="AB2" s="4" t="s">
        <v>32</v>
      </c>
      <c r="AC2" s="2" t="s">
        <v>20</v>
      </c>
      <c r="AD2" s="3" t="s">
        <v>30</v>
      </c>
      <c r="AE2" s="4" t="s">
        <v>32</v>
      </c>
      <c r="AF2" s="2" t="s">
        <v>20</v>
      </c>
      <c r="AG2" s="3" t="s">
        <v>30</v>
      </c>
      <c r="AH2" s="4" t="s">
        <v>32</v>
      </c>
      <c r="AI2" s="2" t="s">
        <v>20</v>
      </c>
      <c r="AJ2" s="3" t="s">
        <v>30</v>
      </c>
      <c r="AK2" s="4" t="s">
        <v>32</v>
      </c>
      <c r="AL2" s="2" t="s">
        <v>20</v>
      </c>
      <c r="AM2" s="3" t="s">
        <v>30</v>
      </c>
      <c r="AN2" s="4" t="s">
        <v>32</v>
      </c>
      <c r="AO2" s="2" t="s">
        <v>20</v>
      </c>
      <c r="AP2" s="3" t="s">
        <v>30</v>
      </c>
      <c r="AQ2" s="4" t="s">
        <v>32</v>
      </c>
      <c r="AR2" s="2" t="s">
        <v>20</v>
      </c>
      <c r="AS2" s="3" t="s">
        <v>30</v>
      </c>
      <c r="AT2" s="4" t="s">
        <v>32</v>
      </c>
      <c r="AU2" s="2" t="s">
        <v>20</v>
      </c>
      <c r="AV2" s="3" t="s">
        <v>30</v>
      </c>
      <c r="AW2" s="4" t="s">
        <v>32</v>
      </c>
      <c r="AX2" s="2" t="s">
        <v>20</v>
      </c>
      <c r="AY2" s="3" t="s">
        <v>30</v>
      </c>
      <c r="AZ2" s="4" t="s">
        <v>32</v>
      </c>
      <c r="BA2" s="2" t="s">
        <v>20</v>
      </c>
      <c r="BB2" s="3" t="s">
        <v>30</v>
      </c>
      <c r="BC2" s="4" t="s">
        <v>32</v>
      </c>
      <c r="BD2" s="2" t="s">
        <v>20</v>
      </c>
      <c r="BE2" s="3" t="s">
        <v>30</v>
      </c>
      <c r="BF2" s="4" t="s">
        <v>32</v>
      </c>
    </row>
    <row r="3" spans="1:58" s="1" customFormat="1" ht="12.75">
      <c r="A3" s="1" t="s">
        <v>33</v>
      </c>
      <c r="B3" s="2"/>
      <c r="C3" s="3"/>
      <c r="D3" s="4"/>
      <c r="E3" s="2"/>
      <c r="F3" s="3"/>
      <c r="G3" s="4"/>
      <c r="H3" s="2"/>
      <c r="I3" s="3"/>
      <c r="J3" s="4"/>
      <c r="K3" s="2"/>
      <c r="L3" s="3"/>
      <c r="M3" s="4"/>
      <c r="N3" s="2" t="s">
        <v>34</v>
      </c>
      <c r="O3" s="5">
        <v>0.032789351851851854</v>
      </c>
      <c r="P3" s="4">
        <v>2008</v>
      </c>
      <c r="Q3" s="2"/>
      <c r="R3" s="3"/>
      <c r="S3" s="4"/>
      <c r="T3" s="2" t="s">
        <v>35</v>
      </c>
      <c r="U3" s="5">
        <v>0.023680555555555555</v>
      </c>
      <c r="V3" s="3">
        <v>2007</v>
      </c>
      <c r="W3" s="2"/>
      <c r="X3" s="3"/>
      <c r="Y3" s="4"/>
      <c r="Z3" s="2" t="s">
        <v>35</v>
      </c>
      <c r="AA3" s="5">
        <v>0.03071759259259259</v>
      </c>
      <c r="AB3" s="4">
        <v>2008</v>
      </c>
      <c r="AC3" s="2" t="s">
        <v>35</v>
      </c>
      <c r="AD3" s="5">
        <v>0.01255787037037037</v>
      </c>
      <c r="AE3" s="4">
        <v>2009</v>
      </c>
      <c r="AF3" s="2"/>
      <c r="AG3" s="3"/>
      <c r="AH3" s="4"/>
      <c r="AI3" s="2"/>
      <c r="AJ3" s="3"/>
      <c r="AK3" s="4"/>
      <c r="AL3" s="2"/>
      <c r="AM3" s="3"/>
      <c r="AN3" s="4"/>
      <c r="AO3" s="2" t="s">
        <v>35</v>
      </c>
      <c r="AP3" s="5">
        <v>0.030243055555555554</v>
      </c>
      <c r="AQ3" s="4">
        <v>2009</v>
      </c>
      <c r="AR3" s="2" t="s">
        <v>93</v>
      </c>
      <c r="AS3" s="5">
        <v>0.07920138888888889</v>
      </c>
      <c r="AT3" s="4">
        <v>2011</v>
      </c>
      <c r="AU3" s="2"/>
      <c r="AV3" s="3"/>
      <c r="AW3" s="4"/>
      <c r="AX3" s="2" t="s">
        <v>36</v>
      </c>
      <c r="AY3" s="5">
        <v>0.2475925925925926</v>
      </c>
      <c r="AZ3" s="4">
        <v>2007</v>
      </c>
      <c r="BA3" s="2" t="s">
        <v>35</v>
      </c>
      <c r="BB3" s="5">
        <v>0.028148148148148148</v>
      </c>
      <c r="BC3" s="4">
        <v>2011</v>
      </c>
      <c r="BD3" s="2" t="s">
        <v>35</v>
      </c>
      <c r="BE3" s="5">
        <v>0.03123842592592593</v>
      </c>
      <c r="BF3" s="4">
        <v>2009</v>
      </c>
    </row>
    <row r="4" spans="1:58" s="1" customFormat="1" ht="12.75">
      <c r="A4" s="1" t="s">
        <v>37</v>
      </c>
      <c r="B4" s="2"/>
      <c r="C4" s="3"/>
      <c r="D4" s="4"/>
      <c r="E4" s="2"/>
      <c r="F4" s="3"/>
      <c r="G4" s="4"/>
      <c r="H4" s="2"/>
      <c r="I4" s="3"/>
      <c r="J4" s="4"/>
      <c r="K4" s="2"/>
      <c r="L4" s="3"/>
      <c r="M4" s="4"/>
      <c r="N4" s="2"/>
      <c r="O4" s="3"/>
      <c r="P4" s="4"/>
      <c r="Q4" s="2"/>
      <c r="R4" s="3"/>
      <c r="S4" s="4"/>
      <c r="T4" s="2"/>
      <c r="U4" s="3"/>
      <c r="V4" s="3"/>
      <c r="W4" s="2"/>
      <c r="X4" s="3"/>
      <c r="Y4" s="4"/>
      <c r="Z4" s="2"/>
      <c r="AA4" s="3"/>
      <c r="AB4" s="4"/>
      <c r="AC4" s="2"/>
      <c r="AD4" s="3"/>
      <c r="AE4" s="4"/>
      <c r="AF4" s="2"/>
      <c r="AG4" s="3"/>
      <c r="AH4" s="4"/>
      <c r="AI4" s="2"/>
      <c r="AJ4" s="3"/>
      <c r="AK4" s="4"/>
      <c r="AL4" s="2"/>
      <c r="AM4" s="3"/>
      <c r="AN4" s="4"/>
      <c r="AO4" s="2"/>
      <c r="AP4" s="3"/>
      <c r="AQ4" s="4"/>
      <c r="AR4" s="2"/>
      <c r="AS4" s="3"/>
      <c r="AT4" s="4"/>
      <c r="AU4" s="2"/>
      <c r="AV4" s="3"/>
      <c r="AW4" s="4"/>
      <c r="AX4" s="2" t="s">
        <v>36</v>
      </c>
      <c r="AY4" s="5">
        <v>0.25461805555555556</v>
      </c>
      <c r="AZ4" s="4">
        <v>2009</v>
      </c>
      <c r="BA4" s="2"/>
      <c r="BB4" s="3"/>
      <c r="BC4" s="4"/>
      <c r="BD4" s="2"/>
      <c r="BE4" s="3"/>
      <c r="BF4" s="4"/>
    </row>
    <row r="5" spans="1:58" s="1" customFormat="1" ht="12.75">
      <c r="A5" s="1" t="s">
        <v>38</v>
      </c>
      <c r="B5" s="2" t="s">
        <v>39</v>
      </c>
      <c r="C5" s="5">
        <v>0.04231481481481481</v>
      </c>
      <c r="D5" s="4">
        <v>2005</v>
      </c>
      <c r="E5" s="2" t="s">
        <v>26</v>
      </c>
      <c r="F5" s="5">
        <v>0.034027777777777775</v>
      </c>
      <c r="G5" s="4">
        <v>2009</v>
      </c>
      <c r="H5" s="2" t="s">
        <v>87</v>
      </c>
      <c r="I5" s="5">
        <v>0.0424074074074074</v>
      </c>
      <c r="J5" s="4">
        <v>2009</v>
      </c>
      <c r="K5" s="2"/>
      <c r="L5" s="3"/>
      <c r="M5" s="4"/>
      <c r="N5" s="2" t="s">
        <v>82</v>
      </c>
      <c r="O5" s="5">
        <v>0.03298611111111111</v>
      </c>
      <c r="P5" s="4">
        <v>2009</v>
      </c>
      <c r="Q5" s="2" t="s">
        <v>40</v>
      </c>
      <c r="R5" s="5">
        <v>0.04378472222222222</v>
      </c>
      <c r="S5" s="4">
        <v>2009</v>
      </c>
      <c r="T5" s="2" t="s">
        <v>41</v>
      </c>
      <c r="U5" s="5">
        <v>0.02597222222222222</v>
      </c>
      <c r="V5" s="3">
        <v>2007</v>
      </c>
      <c r="W5" s="2" t="s">
        <v>41</v>
      </c>
      <c r="X5" s="5">
        <v>0.03146990740740741</v>
      </c>
      <c r="Y5" s="4">
        <v>2004</v>
      </c>
      <c r="Z5" s="2" t="s">
        <v>41</v>
      </c>
      <c r="AA5" s="5">
        <v>0.03467592592592592</v>
      </c>
      <c r="AB5" s="4">
        <v>2007</v>
      </c>
      <c r="AC5" s="2" t="s">
        <v>86</v>
      </c>
      <c r="AD5" s="5">
        <v>0.015949074074074074</v>
      </c>
      <c r="AE5" s="4">
        <v>2010</v>
      </c>
      <c r="AF5" s="2" t="s">
        <v>26</v>
      </c>
      <c r="AG5" s="5">
        <v>0.04449074074074074</v>
      </c>
      <c r="AH5" s="4">
        <v>2010</v>
      </c>
      <c r="AI5" s="2" t="s">
        <v>42</v>
      </c>
      <c r="AJ5" s="5">
        <v>0.1735763888888889</v>
      </c>
      <c r="AK5" s="4">
        <v>2004</v>
      </c>
      <c r="AL5" s="2" t="s">
        <v>23</v>
      </c>
      <c r="AM5" s="5">
        <v>0.09162037037037037</v>
      </c>
      <c r="AN5" s="4">
        <v>2010</v>
      </c>
      <c r="AO5" s="2" t="s">
        <v>40</v>
      </c>
      <c r="AP5" s="5">
        <v>0.03866898148148148</v>
      </c>
      <c r="AQ5" s="4">
        <v>2007</v>
      </c>
      <c r="AR5" s="2" t="s">
        <v>42</v>
      </c>
      <c r="AS5" s="5">
        <v>0.07152777777777779</v>
      </c>
      <c r="AT5" s="4">
        <v>2007</v>
      </c>
      <c r="AU5" s="2"/>
      <c r="AV5" s="3"/>
      <c r="AW5" s="4"/>
      <c r="AX5" s="2" t="s">
        <v>41</v>
      </c>
      <c r="AY5" s="5">
        <v>0.18586805555555555</v>
      </c>
      <c r="AZ5" s="4">
        <v>2005</v>
      </c>
      <c r="BA5" s="2" t="s">
        <v>23</v>
      </c>
      <c r="BB5" s="5">
        <v>0.04200231481481481</v>
      </c>
      <c r="BC5" s="4">
        <v>2010</v>
      </c>
      <c r="BD5" s="2"/>
      <c r="BE5" s="3"/>
      <c r="BF5" s="4"/>
    </row>
    <row r="6" spans="1:58" s="1" customFormat="1" ht="12.75">
      <c r="A6" s="1" t="s">
        <v>43</v>
      </c>
      <c r="B6" s="2"/>
      <c r="C6" s="3"/>
      <c r="D6" s="4"/>
      <c r="E6" s="2" t="s">
        <v>23</v>
      </c>
      <c r="F6" s="5">
        <v>0.03804398148148148</v>
      </c>
      <c r="G6" s="4">
        <v>2008</v>
      </c>
      <c r="H6" s="2"/>
      <c r="I6" s="3"/>
      <c r="J6" s="4"/>
      <c r="K6" s="2"/>
      <c r="L6" s="3"/>
      <c r="M6" s="4"/>
      <c r="N6" s="2"/>
      <c r="O6" s="3"/>
      <c r="P6" s="4"/>
      <c r="Q6" s="2"/>
      <c r="R6" s="3"/>
      <c r="S6" s="4"/>
      <c r="T6" s="2"/>
      <c r="U6" s="3"/>
      <c r="V6" s="3"/>
      <c r="W6" s="2"/>
      <c r="X6" s="3"/>
      <c r="Y6" s="4"/>
      <c r="Z6" s="2"/>
      <c r="AA6" s="3"/>
      <c r="AB6" s="4"/>
      <c r="AC6" s="2"/>
      <c r="AD6" s="3"/>
      <c r="AE6" s="4"/>
      <c r="AF6" s="2"/>
      <c r="AG6" s="3"/>
      <c r="AH6" s="4"/>
      <c r="AI6" s="2"/>
      <c r="AJ6" s="3"/>
      <c r="AK6" s="4"/>
      <c r="AL6" s="2"/>
      <c r="AM6" s="3"/>
      <c r="AN6" s="4"/>
      <c r="AO6" s="2" t="s">
        <v>84</v>
      </c>
      <c r="AP6" s="5">
        <v>0.04037037037037037</v>
      </c>
      <c r="AQ6" s="4">
        <v>2011</v>
      </c>
      <c r="AR6" s="2" t="s">
        <v>23</v>
      </c>
      <c r="AS6" s="5">
        <v>0.08130787037037036</v>
      </c>
      <c r="AT6" s="4">
        <v>2010</v>
      </c>
      <c r="AU6" s="2"/>
      <c r="AV6" s="3"/>
      <c r="AW6" s="4"/>
      <c r="AX6" s="2" t="s">
        <v>44</v>
      </c>
      <c r="AY6" s="5">
        <v>0.29716435185185186</v>
      </c>
      <c r="AZ6" s="4">
        <v>2003</v>
      </c>
      <c r="BA6" s="2" t="s">
        <v>45</v>
      </c>
      <c r="BB6" s="5">
        <v>0.04008101851851852</v>
      </c>
      <c r="BC6" s="4">
        <v>2005</v>
      </c>
      <c r="BD6" s="2" t="s">
        <v>23</v>
      </c>
      <c r="BE6" s="5">
        <v>0.04659722222222223</v>
      </c>
      <c r="BF6" s="4">
        <v>2009</v>
      </c>
    </row>
    <row r="7" spans="1:58" s="1" customFormat="1" ht="12.75">
      <c r="A7" s="1" t="s">
        <v>46</v>
      </c>
      <c r="B7" s="2" t="s">
        <v>25</v>
      </c>
      <c r="C7" s="5">
        <v>0.04491898148148148</v>
      </c>
      <c r="D7" s="4">
        <v>2009</v>
      </c>
      <c r="E7" s="2"/>
      <c r="F7" s="3"/>
      <c r="G7" s="4"/>
      <c r="H7" s="2" t="s">
        <v>25</v>
      </c>
      <c r="I7" s="5">
        <v>0.04711805555555556</v>
      </c>
      <c r="J7" s="4">
        <v>2009</v>
      </c>
      <c r="K7" s="2"/>
      <c r="L7" s="3"/>
      <c r="M7" s="4"/>
      <c r="N7" s="2" t="s">
        <v>48</v>
      </c>
      <c r="O7" s="5">
        <v>0.034039351851851855</v>
      </c>
      <c r="P7" s="4">
        <v>2008</v>
      </c>
      <c r="Q7" s="2" t="s">
        <v>49</v>
      </c>
      <c r="R7" s="5">
        <v>0.04708333333333333</v>
      </c>
      <c r="S7" s="4">
        <v>2004</v>
      </c>
      <c r="T7" s="2" t="s">
        <v>42</v>
      </c>
      <c r="U7" s="5">
        <v>0.03045138888888889</v>
      </c>
      <c r="V7" s="3">
        <v>2007</v>
      </c>
      <c r="W7" s="2" t="s">
        <v>49</v>
      </c>
      <c r="X7" s="5">
        <v>0.03817129629629629</v>
      </c>
      <c r="Y7" s="4">
        <v>2004</v>
      </c>
      <c r="Z7" s="2" t="s">
        <v>42</v>
      </c>
      <c r="AA7" s="5">
        <v>0.038483796296296294</v>
      </c>
      <c r="AB7" s="4">
        <v>2007</v>
      </c>
      <c r="AC7" s="2" t="s">
        <v>45</v>
      </c>
      <c r="AD7" s="5">
        <v>0.0184375</v>
      </c>
      <c r="AE7" s="4">
        <v>2009</v>
      </c>
      <c r="AF7" s="2"/>
      <c r="AG7" s="3"/>
      <c r="AH7" s="4"/>
      <c r="AI7" s="2"/>
      <c r="AJ7" s="3"/>
      <c r="AK7" s="4"/>
      <c r="AL7" s="2"/>
      <c r="AM7" s="3"/>
      <c r="AN7" s="4"/>
      <c r="AO7" s="2" t="s">
        <v>48</v>
      </c>
      <c r="AP7" s="5">
        <v>0.039942129629629626</v>
      </c>
      <c r="AQ7" s="4">
        <v>2009</v>
      </c>
      <c r="AR7" s="2" t="s">
        <v>50</v>
      </c>
      <c r="AS7" s="5">
        <v>0.07152777777777779</v>
      </c>
      <c r="AT7" s="4">
        <v>2007</v>
      </c>
      <c r="AU7" s="2"/>
      <c r="AV7" s="3"/>
      <c r="AW7" s="4"/>
      <c r="AX7" s="2" t="s">
        <v>51</v>
      </c>
      <c r="AY7" s="5">
        <v>0.3257523148148148</v>
      </c>
      <c r="AZ7" s="4">
        <v>2003</v>
      </c>
      <c r="BA7" s="2"/>
      <c r="BB7" s="3"/>
      <c r="BC7" s="4"/>
      <c r="BD7" s="2"/>
      <c r="BE7" s="3"/>
      <c r="BF7" s="4"/>
    </row>
    <row r="8" spans="1:58" s="1" customFormat="1" ht="12.75">
      <c r="A8" s="1" t="s">
        <v>52</v>
      </c>
      <c r="B8" s="2"/>
      <c r="C8" s="3"/>
      <c r="D8" s="4"/>
      <c r="E8" s="2"/>
      <c r="F8" s="3"/>
      <c r="G8" s="4"/>
      <c r="H8" s="2"/>
      <c r="I8" s="3"/>
      <c r="J8" s="4"/>
      <c r="K8" s="2"/>
      <c r="L8" s="3"/>
      <c r="M8" s="4"/>
      <c r="N8" s="2"/>
      <c r="O8" s="3"/>
      <c r="P8" s="4"/>
      <c r="Q8" s="2"/>
      <c r="R8" s="3"/>
      <c r="S8" s="4"/>
      <c r="T8" s="2"/>
      <c r="U8" s="3"/>
      <c r="V8" s="3"/>
      <c r="W8" s="2"/>
      <c r="X8" s="3"/>
      <c r="Y8" s="4"/>
      <c r="Z8" s="2"/>
      <c r="AA8" s="3"/>
      <c r="AB8" s="4"/>
      <c r="AC8" s="2"/>
      <c r="AD8" s="3"/>
      <c r="AE8" s="4"/>
      <c r="AF8" s="2"/>
      <c r="AG8" s="3"/>
      <c r="AH8" s="4"/>
      <c r="AI8" s="2"/>
      <c r="AJ8" s="3"/>
      <c r="AK8" s="4"/>
      <c r="AL8" s="2"/>
      <c r="AM8" s="3"/>
      <c r="AN8" s="4"/>
      <c r="AO8" s="2"/>
      <c r="AP8" s="3"/>
      <c r="AQ8" s="4"/>
      <c r="AR8" s="2"/>
      <c r="AS8" s="3"/>
      <c r="AT8" s="4"/>
      <c r="AU8" s="2"/>
      <c r="AV8" s="3"/>
      <c r="AW8" s="4"/>
      <c r="AX8" s="2" t="s">
        <v>47</v>
      </c>
      <c r="AY8" s="5">
        <v>0.29716435185185186</v>
      </c>
      <c r="AZ8" s="4">
        <v>2003</v>
      </c>
      <c r="BA8" s="2"/>
      <c r="BB8" s="3"/>
      <c r="BC8" s="4"/>
      <c r="BD8" s="2" t="s">
        <v>47</v>
      </c>
      <c r="BE8" s="5">
        <v>0.044432870370370366</v>
      </c>
      <c r="BF8" s="4">
        <v>2007</v>
      </c>
    </row>
    <row r="9" spans="1:58" s="1" customFormat="1" ht="12.75">
      <c r="A9" s="1" t="s">
        <v>53</v>
      </c>
      <c r="B9" s="2"/>
      <c r="C9" s="3"/>
      <c r="D9" s="4"/>
      <c r="E9" s="2"/>
      <c r="F9" s="3"/>
      <c r="G9" s="4"/>
      <c r="H9" s="2"/>
      <c r="I9" s="3"/>
      <c r="J9" s="4"/>
      <c r="K9" s="2"/>
      <c r="L9" s="3"/>
      <c r="M9" s="4"/>
      <c r="N9" s="2"/>
      <c r="O9" s="3"/>
      <c r="P9" s="4"/>
      <c r="Q9" s="2"/>
      <c r="R9" s="3"/>
      <c r="S9" s="4"/>
      <c r="T9" s="2"/>
      <c r="U9" s="3"/>
      <c r="V9" s="3"/>
      <c r="W9" s="2"/>
      <c r="X9" s="3"/>
      <c r="Y9" s="4"/>
      <c r="Z9" s="2" t="s">
        <v>47</v>
      </c>
      <c r="AA9" s="5">
        <v>0.053321759259259256</v>
      </c>
      <c r="AB9" s="4">
        <v>2008</v>
      </c>
      <c r="AC9" s="2" t="s">
        <v>47</v>
      </c>
      <c r="AD9" s="5">
        <v>0.020763888888888887</v>
      </c>
      <c r="AE9" s="4">
        <v>2009</v>
      </c>
      <c r="AF9" s="2"/>
      <c r="AG9" s="3"/>
      <c r="AH9" s="4"/>
      <c r="AI9" s="2"/>
      <c r="AJ9" s="3"/>
      <c r="AK9" s="4"/>
      <c r="AL9" s="2" t="s">
        <v>47</v>
      </c>
      <c r="AM9" s="5">
        <v>0.1087037037037037</v>
      </c>
      <c r="AN9" s="4">
        <v>2009</v>
      </c>
      <c r="AO9" s="2" t="s">
        <v>47</v>
      </c>
      <c r="AP9" s="5">
        <v>0.049074074074074076</v>
      </c>
      <c r="AQ9" s="4">
        <v>2009</v>
      </c>
      <c r="AR9" s="2" t="s">
        <v>47</v>
      </c>
      <c r="AS9" s="5">
        <v>0.10755787037037036</v>
      </c>
      <c r="AT9" s="4">
        <v>2010</v>
      </c>
      <c r="AU9" s="2"/>
      <c r="AV9" s="3"/>
      <c r="AW9" s="4"/>
      <c r="AX9" s="2" t="s">
        <v>54</v>
      </c>
      <c r="AY9" s="5">
        <v>0.3058564814814815</v>
      </c>
      <c r="AZ9" s="4">
        <v>2004</v>
      </c>
      <c r="BA9" s="2" t="s">
        <v>47</v>
      </c>
      <c r="BB9" s="5">
        <v>0.04395833333333333</v>
      </c>
      <c r="BC9" s="4">
        <v>2009</v>
      </c>
      <c r="BD9" s="2" t="s">
        <v>47</v>
      </c>
      <c r="BE9" s="5">
        <v>0.05165509259259259</v>
      </c>
      <c r="BF9" s="4">
        <v>2009</v>
      </c>
    </row>
    <row r="10" spans="1:58" s="1" customFormat="1" ht="12.75">
      <c r="A10" s="1" t="s">
        <v>55</v>
      </c>
      <c r="B10" s="2" t="s">
        <v>56</v>
      </c>
      <c r="C10" s="5">
        <v>0.05908564814814815</v>
      </c>
      <c r="D10" s="4">
        <v>2006</v>
      </c>
      <c r="E10" s="2"/>
      <c r="F10" s="3"/>
      <c r="G10" s="4"/>
      <c r="H10" s="2"/>
      <c r="I10" s="3"/>
      <c r="J10" s="4"/>
      <c r="K10" s="2"/>
      <c r="L10" s="3"/>
      <c r="M10" s="4"/>
      <c r="N10" s="2"/>
      <c r="O10" s="3"/>
      <c r="P10" s="4"/>
      <c r="Q10" s="2"/>
      <c r="R10" s="3"/>
      <c r="S10" s="4"/>
      <c r="T10" s="2" t="s">
        <v>56</v>
      </c>
      <c r="U10" s="5">
        <v>0.04618055555555556</v>
      </c>
      <c r="V10" s="3">
        <v>2006</v>
      </c>
      <c r="W10" s="2"/>
      <c r="X10" s="3"/>
      <c r="Y10" s="4"/>
      <c r="Z10" s="2" t="s">
        <v>56</v>
      </c>
      <c r="AA10" s="5">
        <v>0.06311342592592593</v>
      </c>
      <c r="AB10" s="4">
        <v>2006</v>
      </c>
      <c r="AC10" s="2"/>
      <c r="AD10" s="3"/>
      <c r="AE10" s="4"/>
      <c r="AF10" s="2" t="s">
        <v>91</v>
      </c>
      <c r="AG10" s="5">
        <v>0.04582175925925926</v>
      </c>
      <c r="AH10" s="4">
        <v>2010</v>
      </c>
      <c r="AI10" s="2"/>
      <c r="AJ10" s="3"/>
      <c r="AK10" s="4"/>
      <c r="AL10" s="2"/>
      <c r="AM10" s="3"/>
      <c r="AN10" s="4"/>
      <c r="AO10" s="2"/>
      <c r="AP10" s="3"/>
      <c r="AQ10" s="4"/>
      <c r="AR10" s="2"/>
      <c r="AS10" s="3"/>
      <c r="AT10" s="4"/>
      <c r="AU10" s="2"/>
      <c r="AV10" s="3"/>
      <c r="AW10" s="4"/>
      <c r="AX10" s="2"/>
      <c r="AY10" s="3"/>
      <c r="AZ10" s="4"/>
      <c r="BA10" s="2" t="s">
        <v>57</v>
      </c>
      <c r="BB10" s="5">
        <v>0.04422453703703704</v>
      </c>
      <c r="BC10" s="4">
        <v>2005</v>
      </c>
      <c r="BD10" s="2"/>
      <c r="BE10" s="3"/>
      <c r="BF10" s="4"/>
    </row>
    <row r="11" spans="1:58" s="1" customFormat="1" ht="12.75">
      <c r="A11" s="1" t="s">
        <v>58</v>
      </c>
      <c r="B11" s="2"/>
      <c r="C11" s="3"/>
      <c r="D11" s="4"/>
      <c r="E11" s="2"/>
      <c r="F11" s="3"/>
      <c r="G11" s="4"/>
      <c r="H11" s="2"/>
      <c r="I11" s="3"/>
      <c r="J11" s="4"/>
      <c r="K11" s="2"/>
      <c r="L11" s="3"/>
      <c r="M11" s="4"/>
      <c r="N11" s="2"/>
      <c r="O11" s="3"/>
      <c r="P11" s="4"/>
      <c r="Q11" s="2"/>
      <c r="R11" s="3"/>
      <c r="S11" s="4"/>
      <c r="T11" s="2"/>
      <c r="U11" s="3"/>
      <c r="V11" s="3"/>
      <c r="W11" s="2"/>
      <c r="X11" s="3"/>
      <c r="Y11" s="4"/>
      <c r="Z11" s="2" t="s">
        <v>59</v>
      </c>
      <c r="AA11" s="5">
        <v>0.055486111111111104</v>
      </c>
      <c r="AB11" s="4">
        <v>2008</v>
      </c>
      <c r="AC11" s="2"/>
      <c r="AD11" s="3"/>
      <c r="AE11" s="4"/>
      <c r="AF11" s="2"/>
      <c r="AG11" s="3"/>
      <c r="AH11" s="4"/>
      <c r="AI11" s="2"/>
      <c r="AJ11" s="3"/>
      <c r="AK11" s="4"/>
      <c r="AL11" s="2"/>
      <c r="AM11" s="3"/>
      <c r="AN11" s="4"/>
      <c r="AO11" s="2"/>
      <c r="AP11" s="3"/>
      <c r="AQ11" s="4"/>
      <c r="AR11" s="2"/>
      <c r="AS11" s="3"/>
      <c r="AT11" s="4"/>
      <c r="AU11" s="2"/>
      <c r="AV11" s="3"/>
      <c r="AW11" s="4"/>
      <c r="AX11" s="2"/>
      <c r="AY11" s="3"/>
      <c r="AZ11" s="4"/>
      <c r="BA11" s="2"/>
      <c r="BB11" s="3"/>
      <c r="BC11" s="4"/>
      <c r="BD11" s="2"/>
      <c r="BE11" s="3"/>
      <c r="BF11" s="4"/>
    </row>
    <row r="12" spans="1:58" s="1" customFormat="1" ht="12.75">
      <c r="A12" s="1" t="s">
        <v>60</v>
      </c>
      <c r="B12" s="2" t="s">
        <v>61</v>
      </c>
      <c r="C12" s="5">
        <v>0.05722222222222222</v>
      </c>
      <c r="D12" s="4">
        <v>2008</v>
      </c>
      <c r="E12" s="2"/>
      <c r="F12" s="3"/>
      <c r="G12" s="4"/>
      <c r="H12" s="2"/>
      <c r="I12" s="3"/>
      <c r="J12" s="4"/>
      <c r="K12" s="2"/>
      <c r="L12" s="3"/>
      <c r="M12" s="4"/>
      <c r="N12" s="2" t="s">
        <v>62</v>
      </c>
      <c r="O12" s="5">
        <v>0.0375</v>
      </c>
      <c r="P12" s="4">
        <v>2008</v>
      </c>
      <c r="Q12" s="2"/>
      <c r="R12" s="3"/>
      <c r="S12" s="4"/>
      <c r="T12" s="2" t="s">
        <v>63</v>
      </c>
      <c r="U12" s="5">
        <v>0.03820601851851852</v>
      </c>
      <c r="V12" s="3">
        <v>2005</v>
      </c>
      <c r="W12" s="2"/>
      <c r="X12" s="3"/>
      <c r="Y12" s="4"/>
      <c r="Z12" s="2" t="s">
        <v>62</v>
      </c>
      <c r="AA12" s="5">
        <v>0.04299768518518519</v>
      </c>
      <c r="AB12" s="4">
        <v>2008</v>
      </c>
      <c r="AC12" s="2" t="s">
        <v>64</v>
      </c>
      <c r="AD12" s="5">
        <v>0.01972222222222222</v>
      </c>
      <c r="AE12" s="4">
        <v>2009</v>
      </c>
      <c r="AF12" s="2" t="s">
        <v>89</v>
      </c>
      <c r="AG12" s="5">
        <v>0.04675925925925926</v>
      </c>
      <c r="AH12" s="4">
        <v>2010</v>
      </c>
      <c r="AI12" s="2"/>
      <c r="AJ12" s="3"/>
      <c r="AK12" s="4"/>
      <c r="AL12" s="2"/>
      <c r="AM12" s="3"/>
      <c r="AN12" s="4"/>
      <c r="AO12" s="2"/>
      <c r="AP12" s="3"/>
      <c r="AQ12" s="4"/>
      <c r="AR12" s="2"/>
      <c r="AS12" s="3"/>
      <c r="AT12" s="4"/>
      <c r="AU12" s="2"/>
      <c r="AV12" s="3"/>
      <c r="AW12" s="4"/>
      <c r="AX12" s="2"/>
      <c r="AY12" s="3"/>
      <c r="AZ12" s="4"/>
      <c r="BA12" s="2" t="s">
        <v>90</v>
      </c>
      <c r="BB12" s="5">
        <v>0.038807870370370375</v>
      </c>
      <c r="BC12" s="4">
        <v>2010</v>
      </c>
      <c r="BD12" s="2"/>
      <c r="BE12" s="3"/>
      <c r="BF12" s="4"/>
    </row>
    <row r="13" spans="1:58" s="1" customFormat="1" ht="12.75">
      <c r="A13" s="1" t="s">
        <v>65</v>
      </c>
      <c r="B13" s="2"/>
      <c r="C13" s="3"/>
      <c r="D13" s="4"/>
      <c r="E13" s="2"/>
      <c r="F13" s="3"/>
      <c r="G13" s="4"/>
      <c r="H13" s="2"/>
      <c r="I13" s="3"/>
      <c r="J13" s="4"/>
      <c r="K13" s="2"/>
      <c r="L13" s="3"/>
      <c r="M13" s="4"/>
      <c r="N13" s="2"/>
      <c r="O13" s="3"/>
      <c r="P13" s="4"/>
      <c r="Q13" s="2"/>
      <c r="R13" s="3"/>
      <c r="S13" s="4"/>
      <c r="T13" s="2"/>
      <c r="U13" s="3"/>
      <c r="V13" s="3"/>
      <c r="W13" s="2"/>
      <c r="X13" s="3"/>
      <c r="Y13" s="4"/>
      <c r="Z13" s="2"/>
      <c r="AA13" s="3"/>
      <c r="AB13" s="4"/>
      <c r="AC13" s="2"/>
      <c r="AD13" s="3"/>
      <c r="AE13" s="4"/>
      <c r="AF13" s="2"/>
      <c r="AG13" s="3"/>
      <c r="AH13" s="4"/>
      <c r="AI13" s="2"/>
      <c r="AJ13" s="3"/>
      <c r="AK13" s="4"/>
      <c r="AL13" s="2"/>
      <c r="AM13" s="3"/>
      <c r="AN13" s="4"/>
      <c r="AO13" s="2" t="s">
        <v>64</v>
      </c>
      <c r="AP13" s="5">
        <v>0.04827546296296296</v>
      </c>
      <c r="AQ13" s="4">
        <v>2009</v>
      </c>
      <c r="AR13" s="2" t="s">
        <v>64</v>
      </c>
      <c r="AS13" s="5">
        <v>0.09020833333333333</v>
      </c>
      <c r="AT13" s="4">
        <v>2009</v>
      </c>
      <c r="AU13" s="2"/>
      <c r="AV13" s="3"/>
      <c r="AW13" s="4"/>
      <c r="AX13" s="2"/>
      <c r="AY13" s="3"/>
      <c r="AZ13" s="4"/>
      <c r="BA13" s="2"/>
      <c r="BB13" s="5"/>
      <c r="BC13" s="4"/>
      <c r="BD13" s="2"/>
      <c r="BE13" s="3"/>
      <c r="BF13" s="4"/>
    </row>
    <row r="14" spans="1:58" s="1" customFormat="1" ht="12.75">
      <c r="A14" s="1" t="s">
        <v>66</v>
      </c>
      <c r="B14" s="2" t="s">
        <v>63</v>
      </c>
      <c r="C14" s="5">
        <v>0.05851851851851852</v>
      </c>
      <c r="D14" s="4">
        <v>2008</v>
      </c>
      <c r="E14" s="2"/>
      <c r="F14" s="3"/>
      <c r="G14" s="4"/>
      <c r="H14" s="2"/>
      <c r="I14" s="3"/>
      <c r="J14" s="4"/>
      <c r="K14" s="2"/>
      <c r="L14" s="3"/>
      <c r="M14" s="4"/>
      <c r="N14" s="2"/>
      <c r="O14" s="3"/>
      <c r="P14" s="4"/>
      <c r="Q14" s="2" t="s">
        <v>67</v>
      </c>
      <c r="R14" s="5">
        <v>0.054872685185185184</v>
      </c>
      <c r="S14" s="4">
        <v>2007</v>
      </c>
      <c r="T14" s="2" t="s">
        <v>67</v>
      </c>
      <c r="U14" s="5">
        <v>0.03549768518518519</v>
      </c>
      <c r="V14" s="3">
        <v>2007</v>
      </c>
      <c r="W14" s="2"/>
      <c r="X14" s="3"/>
      <c r="Y14" s="4"/>
      <c r="Z14" s="2" t="s">
        <v>67</v>
      </c>
      <c r="AA14" s="5">
        <v>0.04927083333333334</v>
      </c>
      <c r="AB14" s="4">
        <v>2007</v>
      </c>
      <c r="AC14" s="2" t="s">
        <v>63</v>
      </c>
      <c r="AD14" s="5">
        <v>0.021504629629629627</v>
      </c>
      <c r="AE14" s="4">
        <v>2009</v>
      </c>
      <c r="AF14" s="2"/>
      <c r="AG14" s="3"/>
      <c r="AH14" s="4"/>
      <c r="AI14" s="2"/>
      <c r="AJ14" s="3"/>
      <c r="AK14" s="4"/>
      <c r="AL14" s="2"/>
      <c r="AM14" s="3"/>
      <c r="AN14" s="4"/>
      <c r="AO14" s="2" t="s">
        <v>67</v>
      </c>
      <c r="AP14" s="5">
        <v>0.04572916666666666</v>
      </c>
      <c r="AQ14" s="4">
        <v>2009</v>
      </c>
      <c r="AR14" s="2"/>
      <c r="AS14" s="3"/>
      <c r="AT14" s="4"/>
      <c r="AU14" s="2"/>
      <c r="AV14" s="3"/>
      <c r="AW14" s="4"/>
      <c r="AX14" s="2"/>
      <c r="AY14" s="3"/>
      <c r="AZ14" s="4"/>
      <c r="BA14" s="2" t="s">
        <v>63</v>
      </c>
      <c r="BB14" s="5">
        <v>0.04538194444444444</v>
      </c>
      <c r="BC14" s="4">
        <v>2010</v>
      </c>
      <c r="BD14" s="2" t="s">
        <v>63</v>
      </c>
      <c r="BE14" s="5">
        <v>0.047233796296296295</v>
      </c>
      <c r="BF14" s="4">
        <v>2009</v>
      </c>
    </row>
    <row r="15" spans="1:58" s="1" customFormat="1" ht="12.75">
      <c r="A15" s="1" t="s">
        <v>68</v>
      </c>
      <c r="B15" s="2"/>
      <c r="C15" s="3"/>
      <c r="D15" s="4"/>
      <c r="E15" s="2"/>
      <c r="F15" s="3"/>
      <c r="G15" s="4"/>
      <c r="H15" s="2"/>
      <c r="I15" s="3"/>
      <c r="J15" s="4"/>
      <c r="K15" s="2"/>
      <c r="L15" s="3"/>
      <c r="M15" s="4"/>
      <c r="N15" s="2"/>
      <c r="O15" s="3"/>
      <c r="P15" s="4"/>
      <c r="Q15" s="2"/>
      <c r="R15" s="3"/>
      <c r="S15" s="4"/>
      <c r="T15" s="2"/>
      <c r="U15" s="3"/>
      <c r="V15" s="3"/>
      <c r="W15" s="2"/>
      <c r="X15" s="3"/>
      <c r="Y15" s="4"/>
      <c r="Z15" s="2"/>
      <c r="AA15" s="3"/>
      <c r="AB15" s="4"/>
      <c r="AC15" s="2"/>
      <c r="AD15" s="3"/>
      <c r="AE15" s="4"/>
      <c r="AF15" s="2"/>
      <c r="AG15" s="3"/>
      <c r="AH15" s="4"/>
      <c r="AI15" s="2"/>
      <c r="AJ15" s="3"/>
      <c r="AK15" s="4"/>
      <c r="AL15" s="2"/>
      <c r="AM15" s="3"/>
      <c r="AN15" s="4"/>
      <c r="AO15" s="2"/>
      <c r="AP15" s="3"/>
      <c r="AQ15" s="4"/>
      <c r="AR15" s="2"/>
      <c r="AS15" s="3"/>
      <c r="AT15" s="4"/>
      <c r="AU15" s="2"/>
      <c r="AV15" s="3"/>
      <c r="AW15" s="4"/>
      <c r="AX15" s="2"/>
      <c r="AY15" s="3"/>
      <c r="AZ15" s="4"/>
      <c r="BA15" s="2" t="s">
        <v>69</v>
      </c>
      <c r="BB15" s="5">
        <v>0.04577546296296297</v>
      </c>
      <c r="BC15" s="4">
        <v>2006</v>
      </c>
      <c r="BD15" s="2" t="s">
        <v>69</v>
      </c>
      <c r="BE15" s="5">
        <v>0.055057870370370375</v>
      </c>
      <c r="BF15" s="4">
        <v>2010</v>
      </c>
    </row>
    <row r="16" spans="1:58" s="1" customFormat="1" ht="12.75">
      <c r="A16" s="1" t="s">
        <v>70</v>
      </c>
      <c r="B16" s="6"/>
      <c r="C16" s="7"/>
      <c r="D16" s="8"/>
      <c r="E16" s="6"/>
      <c r="F16" s="7"/>
      <c r="G16" s="8"/>
      <c r="H16" s="6"/>
      <c r="I16" s="7"/>
      <c r="J16" s="8"/>
      <c r="K16" s="6"/>
      <c r="L16" s="7"/>
      <c r="M16" s="8"/>
      <c r="N16" s="6"/>
      <c r="O16" s="7"/>
      <c r="P16" s="8"/>
      <c r="Q16" s="6" t="s">
        <v>69</v>
      </c>
      <c r="R16" s="9">
        <v>0.06207175925925926</v>
      </c>
      <c r="S16" s="8">
        <v>2009</v>
      </c>
      <c r="T16" s="6"/>
      <c r="U16" s="7"/>
      <c r="V16" s="7"/>
      <c r="W16" s="2"/>
      <c r="X16" s="3"/>
      <c r="Y16" s="4"/>
      <c r="Z16" s="6"/>
      <c r="AA16" s="7"/>
      <c r="AB16" s="8"/>
      <c r="AC16" s="6"/>
      <c r="AD16" s="7"/>
      <c r="AE16" s="8"/>
      <c r="AF16" s="6"/>
      <c r="AG16" s="7"/>
      <c r="AH16" s="8"/>
      <c r="AI16" s="6"/>
      <c r="AJ16" s="7"/>
      <c r="AK16" s="8"/>
      <c r="AL16" s="6"/>
      <c r="AM16" s="7"/>
      <c r="AN16" s="8"/>
      <c r="AO16" s="6"/>
      <c r="AP16" s="7"/>
      <c r="AQ16" s="8"/>
      <c r="AR16" s="6" t="s">
        <v>69</v>
      </c>
      <c r="AS16" s="9">
        <v>0.10479166666666667</v>
      </c>
      <c r="AT16" s="8">
        <v>2010</v>
      </c>
      <c r="AU16" s="6"/>
      <c r="AV16" s="7"/>
      <c r="AW16" s="8"/>
      <c r="AX16" s="6" t="s">
        <v>69</v>
      </c>
      <c r="AY16" s="9">
        <v>0.43949074074074074</v>
      </c>
      <c r="AZ16" s="8">
        <v>2010</v>
      </c>
      <c r="BA16" s="6" t="s">
        <v>69</v>
      </c>
      <c r="BB16" s="9">
        <v>0.048761574074074075</v>
      </c>
      <c r="BC16" s="8">
        <v>2011</v>
      </c>
      <c r="BD16" s="6"/>
      <c r="BE16" s="7"/>
      <c r="BF16" s="8"/>
    </row>
    <row r="17" spans="1:25" s="1" customFormat="1" ht="12.75">
      <c r="A17" s="1" t="s">
        <v>71</v>
      </c>
      <c r="W17" s="2" t="s">
        <v>35</v>
      </c>
      <c r="X17" s="5">
        <v>0.028587962962962964</v>
      </c>
      <c r="Y17" s="4">
        <v>2008</v>
      </c>
    </row>
    <row r="18" spans="1:25" s="1" customFormat="1" ht="12.75">
      <c r="A18" s="1" t="s">
        <v>72</v>
      </c>
      <c r="W18" s="2" t="s">
        <v>40</v>
      </c>
      <c r="X18" s="5">
        <v>0.03515046296296296</v>
      </c>
      <c r="Y18" s="4">
        <v>2007</v>
      </c>
    </row>
    <row r="19" spans="1:25" s="1" customFormat="1" ht="12.75">
      <c r="A19" s="1" t="s">
        <v>73</v>
      </c>
      <c r="W19" s="2" t="s">
        <v>42</v>
      </c>
      <c r="X19" s="5">
        <v>0.03277777777777778</v>
      </c>
      <c r="Y19" s="4">
        <v>2007</v>
      </c>
    </row>
    <row r="20" spans="1:25" s="1" customFormat="1" ht="12.75">
      <c r="A20" s="1" t="s">
        <v>74</v>
      </c>
      <c r="W20" s="2" t="s">
        <v>75</v>
      </c>
      <c r="X20" s="5">
        <v>0.042013888888888885</v>
      </c>
      <c r="Y20" s="4">
        <v>2005</v>
      </c>
    </row>
    <row r="21" spans="1:25" s="1" customFormat="1" ht="12.75">
      <c r="A21" s="1" t="s">
        <v>76</v>
      </c>
      <c r="W21" s="2" t="s">
        <v>77</v>
      </c>
      <c r="X21" s="5">
        <v>0.040625</v>
      </c>
      <c r="Y21" s="4">
        <v>2008</v>
      </c>
    </row>
    <row r="22" spans="1:25" s="1" customFormat="1" ht="12.75">
      <c r="A22" s="1" t="s">
        <v>78</v>
      </c>
      <c r="W22" s="2" t="s">
        <v>79</v>
      </c>
      <c r="X22" s="5">
        <v>0.040625</v>
      </c>
      <c r="Y22" s="4">
        <v>2007</v>
      </c>
    </row>
    <row r="23" spans="1:25" s="1" customFormat="1" ht="12.75">
      <c r="A23" s="1" t="s">
        <v>80</v>
      </c>
      <c r="W23" s="2" t="s">
        <v>67</v>
      </c>
      <c r="X23" s="5">
        <v>0.04642361111111112</v>
      </c>
      <c r="Y23" s="4">
        <v>2007</v>
      </c>
    </row>
    <row r="24" spans="1:25" s="1" customFormat="1" ht="12.75">
      <c r="A24" s="1" t="s">
        <v>81</v>
      </c>
      <c r="W24" s="6"/>
      <c r="X24" s="7"/>
      <c r="Y24" s="8"/>
    </row>
  </sheetData>
  <sheetProtection/>
  <mergeCells count="19">
    <mergeCell ref="B1:D1"/>
    <mergeCell ref="E1:G1"/>
    <mergeCell ref="H1:J1"/>
    <mergeCell ref="K1:M1"/>
    <mergeCell ref="Z1:AB1"/>
    <mergeCell ref="N1:P1"/>
    <mergeCell ref="Q1:S1"/>
    <mergeCell ref="T1:V1"/>
    <mergeCell ref="W1:Y1"/>
    <mergeCell ref="AC1:AE1"/>
    <mergeCell ref="BD1:BF1"/>
    <mergeCell ref="AL1:AN1"/>
    <mergeCell ref="AO1:AQ1"/>
    <mergeCell ref="AR1:AT1"/>
    <mergeCell ref="AU1:AW1"/>
    <mergeCell ref="AX1:AZ1"/>
    <mergeCell ref="BA1:BC1"/>
    <mergeCell ref="AF1:AH1"/>
    <mergeCell ref="AI1:AK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20"/>
  <sheetViews>
    <sheetView zoomScalePageLayoutView="0" workbookViewId="0" topLeftCell="A1">
      <pane ySplit="1" topLeftCell="A2" activePane="bottomLeft" state="frozen"/>
      <selection pane="topLeft" activeCell="A1" sqref="A1"/>
      <selection pane="bottomLeft" activeCell="A4" sqref="A4:F4"/>
    </sheetView>
  </sheetViews>
  <sheetFormatPr defaultColWidth="9.140625" defaultRowHeight="15" customHeight="1"/>
  <cols>
    <col min="1" max="1" width="7.140625" style="0" customWidth="1"/>
    <col min="2" max="2" width="10.8515625" style="0" bestFit="1" customWidth="1"/>
    <col min="3" max="3" width="36.28125" style="0" customWidth="1"/>
    <col min="4" max="4" width="7.7109375" style="0" customWidth="1"/>
    <col min="5" max="5" width="51.8515625" style="16" customWidth="1"/>
    <col min="6" max="6" width="49.00390625" style="0" customWidth="1"/>
    <col min="7" max="7" width="32.8515625" style="0" customWidth="1"/>
  </cols>
  <sheetData>
    <row r="1" spans="1:6" ht="15" customHeight="1">
      <c r="A1" s="106" t="s">
        <v>157</v>
      </c>
      <c r="B1" s="107"/>
      <c r="C1" s="107"/>
      <c r="D1" s="107"/>
      <c r="E1" s="107"/>
      <c r="F1" s="107"/>
    </row>
    <row r="2" spans="1:6" ht="15" customHeight="1">
      <c r="A2" s="108" t="s">
        <v>158</v>
      </c>
      <c r="B2" s="109"/>
      <c r="C2" s="109"/>
      <c r="D2" s="109"/>
      <c r="E2" s="109"/>
      <c r="F2" s="110"/>
    </row>
    <row r="3" spans="1:6" s="19" customFormat="1" ht="15" customHeight="1">
      <c r="A3" s="111" t="s">
        <v>101</v>
      </c>
      <c r="B3" s="112"/>
      <c r="C3" s="113" t="s">
        <v>32</v>
      </c>
      <c r="D3" s="114"/>
      <c r="E3" s="32" t="s">
        <v>102</v>
      </c>
      <c r="F3" s="33" t="s">
        <v>103</v>
      </c>
    </row>
    <row r="4" spans="1:6" ht="15" customHeight="1">
      <c r="A4" s="115" t="s">
        <v>159</v>
      </c>
      <c r="B4" s="116"/>
      <c r="C4" s="116"/>
      <c r="D4" s="116"/>
      <c r="E4" s="116"/>
      <c r="F4" s="117"/>
    </row>
    <row r="5" spans="1:6" ht="30">
      <c r="A5" s="77" t="s">
        <v>160</v>
      </c>
      <c r="B5" s="78">
        <v>42094</v>
      </c>
      <c r="C5" s="79" t="s">
        <v>134</v>
      </c>
      <c r="D5" s="80"/>
      <c r="E5" s="81" t="s">
        <v>161</v>
      </c>
      <c r="F5" s="34" t="s">
        <v>162</v>
      </c>
    </row>
    <row r="6" spans="1:6" ht="15">
      <c r="A6" s="77" t="s">
        <v>163</v>
      </c>
      <c r="B6" s="78">
        <v>42112</v>
      </c>
      <c r="C6" s="35" t="s">
        <v>135</v>
      </c>
      <c r="D6" s="80"/>
      <c r="E6" s="81" t="s">
        <v>164</v>
      </c>
      <c r="F6" s="34" t="s">
        <v>165</v>
      </c>
    </row>
    <row r="7" spans="1:6" ht="15">
      <c r="A7" s="82" t="s">
        <v>166</v>
      </c>
      <c r="B7" s="78">
        <v>42127</v>
      </c>
      <c r="C7" s="79" t="s">
        <v>136</v>
      </c>
      <c r="D7" s="34" t="s">
        <v>104</v>
      </c>
      <c r="E7" s="81" t="s">
        <v>167</v>
      </c>
      <c r="F7" s="34" t="s">
        <v>168</v>
      </c>
    </row>
    <row r="8" spans="1:6" ht="30">
      <c r="A8" s="82" t="s">
        <v>163</v>
      </c>
      <c r="B8" s="78">
        <v>42140</v>
      </c>
      <c r="C8" s="79" t="s">
        <v>137</v>
      </c>
      <c r="D8" s="80"/>
      <c r="E8" s="81" t="s">
        <v>169</v>
      </c>
      <c r="F8" s="34" t="s">
        <v>170</v>
      </c>
    </row>
    <row r="9" spans="1:6" ht="14.25" customHeight="1">
      <c r="A9" s="83" t="s">
        <v>171</v>
      </c>
      <c r="B9" s="78">
        <v>42149</v>
      </c>
      <c r="C9" s="35" t="s">
        <v>139</v>
      </c>
      <c r="D9" s="80"/>
      <c r="E9" s="81" t="s">
        <v>172</v>
      </c>
      <c r="F9" s="34" t="s">
        <v>173</v>
      </c>
    </row>
    <row r="10" spans="1:6" ht="15">
      <c r="A10" s="82" t="s">
        <v>163</v>
      </c>
      <c r="B10" s="78">
        <v>42161</v>
      </c>
      <c r="C10" s="79" t="s">
        <v>138</v>
      </c>
      <c r="D10" s="34" t="s">
        <v>104</v>
      </c>
      <c r="E10" s="81" t="s">
        <v>174</v>
      </c>
      <c r="F10" s="34" t="s">
        <v>175</v>
      </c>
    </row>
    <row r="11" spans="1:6" ht="15" customHeight="1">
      <c r="A11" s="83" t="s">
        <v>163</v>
      </c>
      <c r="B11" s="78">
        <v>42175</v>
      </c>
      <c r="C11" s="35" t="s">
        <v>140</v>
      </c>
      <c r="D11" s="34"/>
      <c r="E11" s="81" t="s">
        <v>176</v>
      </c>
      <c r="F11" s="34" t="s">
        <v>177</v>
      </c>
    </row>
    <row r="12" spans="1:6" ht="30">
      <c r="A12" s="84" t="s">
        <v>166</v>
      </c>
      <c r="B12" s="85">
        <v>42183</v>
      </c>
      <c r="C12" s="35" t="s">
        <v>178</v>
      </c>
      <c r="D12" s="79"/>
      <c r="E12" s="81" t="s">
        <v>179</v>
      </c>
      <c r="F12" s="34" t="s">
        <v>180</v>
      </c>
    </row>
    <row r="13" spans="1:6" ht="30">
      <c r="A13" s="82" t="s">
        <v>163</v>
      </c>
      <c r="B13" s="78">
        <v>42196</v>
      </c>
      <c r="C13" s="79" t="s">
        <v>141</v>
      </c>
      <c r="D13" s="80"/>
      <c r="E13" s="81" t="s">
        <v>181</v>
      </c>
      <c r="F13" s="34" t="s">
        <v>182</v>
      </c>
    </row>
    <row r="14" spans="1:6" ht="15">
      <c r="A14" s="83" t="s">
        <v>183</v>
      </c>
      <c r="B14" s="78">
        <v>42200</v>
      </c>
      <c r="C14" s="35" t="s">
        <v>142</v>
      </c>
      <c r="D14" s="34" t="s">
        <v>104</v>
      </c>
      <c r="E14" s="81" t="s">
        <v>184</v>
      </c>
      <c r="F14" s="34" t="s">
        <v>185</v>
      </c>
    </row>
    <row r="15" spans="1:6" ht="30">
      <c r="A15" s="83" t="s">
        <v>166</v>
      </c>
      <c r="B15" s="78">
        <v>42204</v>
      </c>
      <c r="C15" s="35" t="s">
        <v>143</v>
      </c>
      <c r="D15" s="34" t="s">
        <v>104</v>
      </c>
      <c r="E15" s="81" t="s">
        <v>186</v>
      </c>
      <c r="F15" s="34" t="s">
        <v>187</v>
      </c>
    </row>
    <row r="16" spans="1:6" ht="30">
      <c r="A16" s="86" t="s">
        <v>163</v>
      </c>
      <c r="B16" s="85">
        <v>42238</v>
      </c>
      <c r="C16" s="35" t="s">
        <v>144</v>
      </c>
      <c r="D16" s="79"/>
      <c r="E16" s="81" t="s">
        <v>188</v>
      </c>
      <c r="F16" s="34" t="s">
        <v>189</v>
      </c>
    </row>
    <row r="17" spans="1:6" ht="30">
      <c r="A17" s="82" t="s">
        <v>166</v>
      </c>
      <c r="B17" s="85">
        <v>42246</v>
      </c>
      <c r="C17" s="79" t="s">
        <v>145</v>
      </c>
      <c r="D17" s="80"/>
      <c r="E17" s="81" t="s">
        <v>190</v>
      </c>
      <c r="F17" s="34" t="s">
        <v>191</v>
      </c>
    </row>
    <row r="18" spans="1:6" ht="30">
      <c r="A18" s="82" t="s">
        <v>166</v>
      </c>
      <c r="B18" s="85">
        <v>42260</v>
      </c>
      <c r="C18" s="79" t="s">
        <v>146</v>
      </c>
      <c r="D18" s="34" t="s">
        <v>104</v>
      </c>
      <c r="E18" s="81" t="s">
        <v>192</v>
      </c>
      <c r="F18" s="34" t="s">
        <v>193</v>
      </c>
    </row>
    <row r="19" spans="1:6" s="52" customFormat="1" ht="60">
      <c r="A19" s="82" t="s">
        <v>166</v>
      </c>
      <c r="B19" s="85">
        <v>42260</v>
      </c>
      <c r="C19" s="79" t="s">
        <v>147</v>
      </c>
      <c r="D19" s="34" t="s">
        <v>104</v>
      </c>
      <c r="E19" s="81" t="s">
        <v>192</v>
      </c>
      <c r="F19" s="34" t="s">
        <v>194</v>
      </c>
    </row>
    <row r="20" spans="1:6" ht="15">
      <c r="A20" s="84" t="s">
        <v>166</v>
      </c>
      <c r="B20" s="85">
        <v>42267</v>
      </c>
      <c r="C20" s="79" t="s">
        <v>148</v>
      </c>
      <c r="D20" s="79"/>
      <c r="E20" s="81" t="s">
        <v>195</v>
      </c>
      <c r="F20" s="35" t="s">
        <v>196</v>
      </c>
    </row>
  </sheetData>
  <sheetProtection/>
  <mergeCells count="5">
    <mergeCell ref="A1:F1"/>
    <mergeCell ref="A2:F2"/>
    <mergeCell ref="A3:B3"/>
    <mergeCell ref="C3:D3"/>
    <mergeCell ref="A4:F4"/>
  </mergeCells>
  <hyperlinks>
    <hyperlink ref="E18" r:id="rId1" display="http://kcac.co.uk/kcac-events/yorkshireman/"/>
    <hyperlink ref="E19" r:id="rId2" display="http://kcac.co.uk/kcac-events/yorkshireman/"/>
    <hyperlink ref="E13" r:id="rId3" display="http://baildonrunners.co.uk/#/carnival-canter/4533727598"/>
    <hyperlink ref="E5" r:id="rId4" display="http://www.woodentops.org.uk/index.php?topic=bunny"/>
    <hyperlink ref="E6" r:id="rId5" display="http://www.valleystriders.org.uk/trail.htm"/>
    <hyperlink ref="E7" r:id="rId6" display="http://www.stainlandlions.com/"/>
    <hyperlink ref="E9" r:id="rId7" display="http://austwick.org/fell-race-2014/"/>
    <hyperlink ref="E11" r:id="rId8" display="http://www.cvfr.co.uk/races/reservoir-bogs/"/>
    <hyperlink ref="E10" r:id="rId9" display="http://www.wharfedalemarathonevents.com/"/>
    <hyperlink ref="E12" r:id="rId10" display="http://saltairestriders.org.uk/site/bradford-millennium-way-relay/"/>
    <hyperlink ref="E14" r:id="rId11" display="http://www.cvfr.co.uk/races/widdop/"/>
    <hyperlink ref="E15" r:id="rId12" display="http://www.holmfirthharriers.com/joomla-pages-iii/category-list/26-fell/651-event-information"/>
    <hyperlink ref="E16" r:id="rId13" display="http://cannonballevents.co.uk/pendle-3-peaks/"/>
    <hyperlink ref="E17" r:id="rId14" display="http://www.halifaxharriers.co.uk/club/club-races/tour-of-norland-moor/"/>
    <hyperlink ref="E20" r:id="rId15" display="http://fellrunner.org.uk/races.php?id=3796"/>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10"/>
  <sheetViews>
    <sheetView zoomScalePageLayoutView="0" workbookViewId="0" topLeftCell="A1">
      <selection activeCell="A1" sqref="A1:M1"/>
    </sheetView>
  </sheetViews>
  <sheetFormatPr defaultColWidth="9.140625" defaultRowHeight="15"/>
  <cols>
    <col min="4" max="4" width="2.421875" style="0" customWidth="1"/>
    <col min="6" max="6" width="2.00390625" style="0" customWidth="1"/>
    <col min="7" max="7" width="9.57421875" style="0" bestFit="1" customWidth="1"/>
    <col min="8" max="8" width="2.00390625" style="0" customWidth="1"/>
    <col min="9" max="9" width="11.57421875" style="0" bestFit="1" customWidth="1"/>
  </cols>
  <sheetData>
    <row r="1" spans="1:13" ht="15">
      <c r="A1" s="118" t="s">
        <v>110</v>
      </c>
      <c r="B1" s="119"/>
      <c r="C1" s="119"/>
      <c r="D1" s="119"/>
      <c r="E1" s="119"/>
      <c r="F1" s="119"/>
      <c r="G1" s="119"/>
      <c r="H1" s="119"/>
      <c r="I1" s="119"/>
      <c r="J1" s="119"/>
      <c r="K1" s="119"/>
      <c r="L1" s="119"/>
      <c r="M1" s="120"/>
    </row>
    <row r="2" spans="1:13" ht="15" customHeight="1">
      <c r="A2" s="121" t="s">
        <v>106</v>
      </c>
      <c r="B2" s="122"/>
      <c r="C2" s="122"/>
      <c r="D2" s="122"/>
      <c r="E2" s="122"/>
      <c r="F2" s="122"/>
      <c r="G2" s="122"/>
      <c r="H2" s="122"/>
      <c r="I2" s="122"/>
      <c r="J2" s="122"/>
      <c r="K2" s="122"/>
      <c r="L2" s="122"/>
      <c r="M2" s="123"/>
    </row>
    <row r="3" spans="1:13" ht="15">
      <c r="A3" s="43"/>
      <c r="B3" s="36"/>
      <c r="C3" s="36"/>
      <c r="D3" s="36"/>
      <c r="E3" s="36"/>
      <c r="F3" s="36"/>
      <c r="G3" s="36"/>
      <c r="H3" s="36"/>
      <c r="I3" s="36"/>
      <c r="J3" s="36"/>
      <c r="K3" s="36"/>
      <c r="L3" s="36"/>
      <c r="M3" s="42"/>
    </row>
    <row r="4" spans="1:13" ht="15" customHeight="1">
      <c r="A4" s="124" t="s">
        <v>105</v>
      </c>
      <c r="B4" s="125"/>
      <c r="C4" s="125"/>
      <c r="D4" s="37"/>
      <c r="E4" s="36" t="s">
        <v>107</v>
      </c>
      <c r="F4" s="36"/>
      <c r="G4" s="36" t="s">
        <v>108</v>
      </c>
      <c r="H4" s="36"/>
      <c r="I4" s="122" t="s">
        <v>109</v>
      </c>
      <c r="J4" s="122"/>
      <c r="K4" s="122"/>
      <c r="L4" s="122"/>
      <c r="M4" s="42"/>
    </row>
    <row r="5" spans="1:13" ht="15">
      <c r="A5" s="44">
        <v>0.032997685185185185</v>
      </c>
      <c r="B5" s="38">
        <v>0.033402777777777774</v>
      </c>
      <c r="C5" s="38">
        <v>0.03532407407407407</v>
      </c>
      <c r="D5" s="37"/>
      <c r="E5" s="38">
        <f>AVERAGE(A5:C5)</f>
        <v>0.03390817901234567</v>
      </c>
      <c r="F5" s="38"/>
      <c r="G5" s="39">
        <v>0.03972222222222222</v>
      </c>
      <c r="H5" s="36"/>
      <c r="I5" s="40">
        <f>E5/G5*1000</f>
        <v>853.6324786324784</v>
      </c>
      <c r="J5" s="36"/>
      <c r="K5" s="36"/>
      <c r="L5" s="36"/>
      <c r="M5" s="42"/>
    </row>
    <row r="6" spans="1:13" ht="15">
      <c r="A6" s="45"/>
      <c r="B6" s="37"/>
      <c r="C6" s="37"/>
      <c r="D6" s="37"/>
      <c r="E6" s="37"/>
      <c r="F6" s="37"/>
      <c r="G6" s="37"/>
      <c r="H6" s="37"/>
      <c r="I6" s="37"/>
      <c r="J6" s="37"/>
      <c r="K6" s="37"/>
      <c r="L6" s="37"/>
      <c r="M6" s="41"/>
    </row>
    <row r="7" spans="1:13" ht="45.75" customHeight="1">
      <c r="A7" s="121" t="s">
        <v>112</v>
      </c>
      <c r="B7" s="122"/>
      <c r="C7" s="122"/>
      <c r="D7" s="122"/>
      <c r="E7" s="122"/>
      <c r="F7" s="122"/>
      <c r="G7" s="122"/>
      <c r="H7" s="122"/>
      <c r="I7" s="122"/>
      <c r="J7" s="122"/>
      <c r="K7" s="122"/>
      <c r="L7" s="122"/>
      <c r="M7" s="123"/>
    </row>
    <row r="8" spans="1:13" ht="15">
      <c r="A8" s="45"/>
      <c r="B8" s="37"/>
      <c r="C8" s="37"/>
      <c r="D8" s="37"/>
      <c r="E8" s="37"/>
      <c r="F8" s="37"/>
      <c r="G8" s="37"/>
      <c r="H8" s="37"/>
      <c r="I8" s="37"/>
      <c r="J8" s="37"/>
      <c r="K8" s="37"/>
      <c r="L8" s="37"/>
      <c r="M8" s="41"/>
    </row>
    <row r="9" spans="1:13" ht="15">
      <c r="A9" s="129" t="s">
        <v>155</v>
      </c>
      <c r="B9" s="130"/>
      <c r="C9" s="130"/>
      <c r="D9" s="37"/>
      <c r="E9" s="37"/>
      <c r="F9" s="37"/>
      <c r="G9" s="37"/>
      <c r="H9" s="37"/>
      <c r="I9" s="37"/>
      <c r="J9" s="37"/>
      <c r="K9" s="37"/>
      <c r="L9" s="37"/>
      <c r="M9" s="41"/>
    </row>
    <row r="10" spans="1:13" ht="60" customHeight="1">
      <c r="A10" s="126" t="s">
        <v>304</v>
      </c>
      <c r="B10" s="127"/>
      <c r="C10" s="127"/>
      <c r="D10" s="127"/>
      <c r="E10" s="127"/>
      <c r="F10" s="127"/>
      <c r="G10" s="127"/>
      <c r="H10" s="127"/>
      <c r="I10" s="127"/>
      <c r="J10" s="127"/>
      <c r="K10" s="127"/>
      <c r="L10" s="127"/>
      <c r="M10" s="128"/>
    </row>
  </sheetData>
  <sheetProtection/>
  <mergeCells count="7">
    <mergeCell ref="A1:M1"/>
    <mergeCell ref="A2:M2"/>
    <mergeCell ref="A4:C4"/>
    <mergeCell ref="I4:L4"/>
    <mergeCell ref="A7:M7"/>
    <mergeCell ref="A10:M10"/>
    <mergeCell ref="A9:C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Bowens</dc:creator>
  <cp:keywords/>
  <dc:description/>
  <cp:lastModifiedBy>Annabelle</cp:lastModifiedBy>
  <dcterms:created xsi:type="dcterms:W3CDTF">2009-11-05T23:24:44Z</dcterms:created>
  <dcterms:modified xsi:type="dcterms:W3CDTF">2015-09-20T20:03:40Z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